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6\File Server\SEDE\GECONI\PRESTAÇÃO DE CONTAS\ARQUIVO SIPEF\ARQUIVO ANEXO III E FLUXO DE CAIXA\HGG\2025\1 - JANEIRO\"/>
    </mc:Choice>
  </mc:AlternateContent>
  <xr:revisionPtr revIDLastSave="0" documentId="13_ncr:1_{BF9E6B5A-887D-48BC-9F8C-332F7FBC89E5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01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2" l="1"/>
  <c r="B28" i="2"/>
  <c r="B157" i="2" l="1"/>
  <c r="B155" i="2" l="1"/>
  <c r="B172" i="2" s="1"/>
  <c r="B118" i="2"/>
  <c r="B78" i="2"/>
  <c r="B52" i="2"/>
  <c r="B49" i="2"/>
  <c r="B26" i="2" l="1"/>
  <c r="B166" i="2" l="1"/>
  <c r="B122" i="2"/>
  <c r="B101" i="2"/>
  <c r="B94" i="2"/>
  <c r="B84" i="2"/>
  <c r="B64" i="2"/>
  <c r="B46" i="2"/>
  <c r="B37" i="2"/>
  <c r="B139" i="2" l="1"/>
  <c r="B91" i="2"/>
  <c r="B179" i="2"/>
  <c r="B152" i="2"/>
  <c r="B146" i="2"/>
  <c r="B100" i="2"/>
  <c r="B147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5" i="2"/>
  <c r="B108" i="2"/>
  <c r="B109" i="2" l="1"/>
  <c r="B17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dielma.sousa</author>
  </authors>
  <commentList>
    <comment ref="B138" authorId="0" shapeId="0" xr:uid="{6ADE253E-738D-43E4-8665-CF6DFE97BFE3}">
      <text>
        <r>
          <rPr>
            <b/>
            <sz val="9"/>
            <color indexed="81"/>
            <rFont val="Segoe UI"/>
            <charset val="1"/>
          </rPr>
          <t>dielma.sousa:</t>
        </r>
        <r>
          <rPr>
            <sz val="9"/>
            <color indexed="81"/>
            <rFont val="Segoe UI"/>
            <charset val="1"/>
          </rPr>
          <t xml:space="preserve">
Dia 20/01/25 Devolução para SES de repasse a maior da competência 07/2024. Auto 0490/25</t>
        </r>
      </text>
    </comment>
  </commentList>
</comments>
</file>

<file path=xl/sharedStrings.xml><?xml version="1.0" encoding="utf-8"?>
<sst xmlns="http://schemas.openxmlformats.org/spreadsheetml/2006/main" count="342" uniqueCount="227">
  <si>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</si>
  <si>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</si>
  <si>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</si>
  <si>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</si>
  <si>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</si>
  <si>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</si>
  <si>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</si>
  <si>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</si>
  <si>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</si>
  <si>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</si>
  <si>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</si>
  <si>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</si>
  <si>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</si>
  <si>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</si>
  <si>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</si>
  <si>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</si>
  <si>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</si>
  <si>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</si>
  <si>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</si>
  <si>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</si>
  <si>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</si>
  <si>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</si>
  <si>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</si>
  <si>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</si>
  <si>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</si>
  <si>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</si>
  <si>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</si>
  <si>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</si>
  <si>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</si>
  <si>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</si>
  <si>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</si>
  <si>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</si>
  <si>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</si>
  <si>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</si>
  <si>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</si>
  <si>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</si>
  <si>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</si>
  <si>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</si>
  <si>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</si>
  <si>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</si>
  <si>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</si>
  <si>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</si>
  <si>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</si>
  <si>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</si>
  <si>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</si>
  <si>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</si>
  <si>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</si>
  <si>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</si>
  <si>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</si>
  <si>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</si>
  <si>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</si>
  <si>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</si>
  <si>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</si>
  <si>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</si>
  <si>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</si>
  <si>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</si>
  <si>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</si>
  <si>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</si>
  <si>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</si>
  <si>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</si>
  <si>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</si>
  <si>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</si>
  <si>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</si>
  <si>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</si>
  <si>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</si>
  <si>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</si>
  <si>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</si>
  <si>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</si>
  <si>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</si>
  <si>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</si>
  <si>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</si>
  <si>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</si>
  <si>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</si>
  <si>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</si>
  <si>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</si>
  <si>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</si>
  <si>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</si>
  <si>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</si>
  <si>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</si>
  <si>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</si>
  <si>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</si>
  <si>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</si>
  <si>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</si>
  <si>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</si>
  <si>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</si>
  <si>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</si>
  <si>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</si>
  <si>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</si>
  <si>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</si>
  <si>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</si>
  <si>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</si>
  <si>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</si>
  <si>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</si>
  <si>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</si>
  <si>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</si>
  <si>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</si>
  <si>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</si>
  <si>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</si>
  <si>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</si>
  <si>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</si>
  <si>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</si>
  <si>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</si>
  <si>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</si>
  <si>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</si>
  <si>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</si>
  <si>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</si>
  <si>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</si>
  <si>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</si>
  <si>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</si>
  <si>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</si>
  <si>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</si>
  <si>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</si>
  <si>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</si>
  <si>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</si>
  <si>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</si>
  <si>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</si>
  <si>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</si>
  <si>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</si>
  <si>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</si>
  <si>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</si>
  <si>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</si>
  <si>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</si>
  <si>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</si>
  <si>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</si>
  <si>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</si>
  <si>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</si>
  <si>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</si>
  <si>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</si>
  <si>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</si>
  <si>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</si>
  <si>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</si>
  <si>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</si>
  <si>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</si>
  <si>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</si>
  <si>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</si>
  <si>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</si>
  <si>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</si>
  <si>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</si>
  <si>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</si>
  <si>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</si>
  <si>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</si>
  <si>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</si>
  <si>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</si>
  <si>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</si>
  <si>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</si>
  <si>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</si>
  <si>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</si>
  <si>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</si>
  <si>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</si>
  <si>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</si>
  <si>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</si>
  <si>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</si>
  <si>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</si>
  <si>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</si>
  <si>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</si>
  <si>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</si>
  <si>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</si>
  <si>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</si>
  <si>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>VIGÊNCIA DO CONTRATO DE GESTÃO/TERMO ADITIVO: 16º TERMO ADITIVO INÍCIO 13/03/2023 E TÉRMINO  12/03/2024</t>
  </si>
  <si>
    <t>1.3.5 - Investimento Ag. 0012 - 00006841-1</t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</si>
  <si>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</si>
  <si>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</si>
  <si>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</si>
  <si>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</si>
  <si>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</si>
  <si>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</si>
  <si>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</si>
  <si>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</si>
  <si>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</si>
  <si>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</si>
  <si>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</si>
  <si>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</si>
  <si>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</si>
  <si>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</si>
  <si>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</si>
  <si>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</si>
  <si>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</si>
  <si>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</si>
  <si>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</si>
  <si>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</si>
  <si>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</si>
  <si>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7.3.3 - Ressarcimento de Transplantes HGG - 2512 / 1388 / 000794368964-0</t>
  </si>
  <si>
    <t>1.2.10 - CONTA FIC GIRO  FUNDO TRAB. - 0012 / 580133602-4</t>
  </si>
  <si>
    <t>2.3.5 - Reforma e Ampliação HGG 2512 / 1388 / 000738994457-0</t>
  </si>
  <si>
    <t>2.4.6 - Investimento Ag. 0012 - 00006841-1</t>
  </si>
  <si>
    <t>3.2.4 - Reforma e Ampliação HGG 2512 / 1388 / 000738994457-0</t>
  </si>
  <si>
    <t>3.2.5 - Investimento Ag. 0012 - 00006841-1</t>
  </si>
  <si>
    <t>3.2.6 - Ressarcimento De Transplantes HGG - 2512 / 1388 / 000794368964-0</t>
  </si>
  <si>
    <t xml:space="preserve">4.1.6 - CONTA FIC GIRO CUSTEIO - 0012 / 580133572-9 </t>
  </si>
  <si>
    <t>4.1.7 - CONTA FIC GIRO  FUNDO TRAB. - 0012 / 580133602-4</t>
  </si>
  <si>
    <t>4.2.4 - Reforma e Ampliação HGG 2512 / 1388 / 000738994457-0</t>
  </si>
  <si>
    <t>4.2.5 - Investimento Ag. 0012 - 00006841-1</t>
  </si>
  <si>
    <t>4.2.6 - Ressarcimento De Transplantes HGG - 2512 / 1388 / 000794368964-0</t>
  </si>
  <si>
    <t xml:space="preserve">7.2.9 - CONTA FIC GIRO CUSTEIO - 0012 / 580133572-9 </t>
  </si>
  <si>
    <t>7.3.6 - Investimento Ag. 0012 - 00006841-1</t>
  </si>
  <si>
    <t>7.3.5 - Reforma e Ampliação HGG 2512 / 1388 / 000738994457 - 0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</si>
  <si>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</si>
  <si>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</si>
  <si>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</si>
  <si>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</si>
  <si>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1.2.5 - FUNDO TRAB. RESCISÓRIO - 0012 / 580133602-4</t>
  </si>
  <si>
    <t>1.2.6 - CUSTEIO HGG - 0012 / 580133572-9</t>
  </si>
  <si>
    <t xml:space="preserve">1.2.7 - CONTA FIC GIRO CUSTEIO - 0012 / 580133572-9 </t>
  </si>
  <si>
    <t>2.1.1 - Conta Corrente - 2512 / 003 / 577265429-9</t>
  </si>
  <si>
    <t>2.1.1 - FUNDO TRAB. RESCISÓRIO - 0012 / 580133602-4</t>
  </si>
  <si>
    <t xml:space="preserve">2.3.3 - CONTA FIC GIRO CUSTEIO - 0012 / 580133572-9 </t>
  </si>
  <si>
    <t>2.3.4 - CONTA FIC GIRO  FUNDO TRAB. - 0012 / 580133602-4</t>
  </si>
  <si>
    <t>2.4.1 - Conta Investimento - FIC Giro 2512 / 003 / 577265429-9</t>
  </si>
  <si>
    <t xml:space="preserve">3.1.3 - Centro de Pesquisa - 2512 / 003 / 577535862-3 </t>
  </si>
  <si>
    <t xml:space="preserve">3.1.4 - CONTA FIC GIRO CUSTEIO - 0012 / 580133572-9 </t>
  </si>
  <si>
    <t>3.1.5 - CONTA FIC GIRO  FUNDO TRAB. - 0012 / 580133602-4</t>
  </si>
  <si>
    <t>3.2.2 - Conta Investimento - FIC Giro 2512 / 003 / 577265429-9</t>
  </si>
  <si>
    <t>4.1.3 - Centro de Pesquisa - 2512 / 003 / 577535862-3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</si>
  <si>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</si>
  <si>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</si>
  <si>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</si>
  <si>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7.2.7 - FUNDO TRAB. RESCISÓRIO - 0012 / 580133602-4</t>
  </si>
  <si>
    <t>7.2.8 - CUSTEIO HGG - 0012 / 580133572-9</t>
  </si>
  <si>
    <t>1.2.8 - CONTA FIC GIRO FUNDO TRAB. RESCISÓRIO - 0012 / 580133602-4</t>
  </si>
  <si>
    <t>ID 12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</si>
  <si>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</si>
  <si>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</si>
  <si>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</si>
  <si>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</si>
  <si>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2.5.10 - Recursos Extracontratuais (Transf. De colaborador de projeto)</t>
  </si>
  <si>
    <t>ID 3</t>
  </si>
  <si>
    <t>SALDO BANCÁRIO 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</si>
</sst>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0" borderId="0" xfId="0" applyFont="1"/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Border="1"/>
    <xf numFmtId="4" fontId="3" fillId="0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vertical="center"/>
    </xf>
    <xf numFmtId="0" fontId="0" fillId="4" borderId="0" xfId="0" applyFont="1" applyFill="1" applyBorder="1"/>
    <xf numFmtId="4" fontId="0" fillId="4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0" fillId="2" borderId="1" xfId="0" applyFill="1" applyBorder="1" applyAlignment="1"/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4" borderId="1" xfId="0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1" fillId="2" borderId="1" xfId="0" applyFont="1" applyFill="1" applyBorder="1" applyAlignment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vertical="center" shrinkToFit="1"/>
    </xf>
    <xf numFmtId="4" fontId="13" fillId="2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0" fillId="7" borderId="1" xfId="0" applyNumberFormat="1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3" fontId="11" fillId="0" borderId="1" xfId="1" applyFont="1" applyFill="1" applyBorder="1" applyAlignment="1"/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/>
    </xf>
    <xf numFmtId="0" fontId="11" fillId="0" borderId="0" xfId="0" applyFont="1" applyFill="1" applyBorder="1"/>
    <xf numFmtId="43" fontId="17" fillId="0" borderId="1" xfId="1" applyFont="1" applyBorder="1" applyAlignment="1">
      <alignment horizontal="right" vertical="center" readingOrder="1"/>
    </xf>
    <xf numFmtId="0" fontId="0" fillId="0" borderId="0" xfId="0" applyFill="1"/>
    <xf numFmtId="4" fontId="2" fillId="0" borderId="1" xfId="0" applyNumberFormat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4" fontId="12" fillId="0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2" borderId="1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6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2" spans="1:4" x14ac:dyDescent="0.25">
      <c r="A2" s="166" t="s">
        <v>1</v>
      </c>
      <c r="B2" s="166"/>
      <c r="C2" s="2"/>
      <c r="D2" s="1"/>
    </row>
    <row r="3" spans="1:4" x14ac:dyDescent="0.25">
      <c r="A3" s="166"/>
      <c r="B3" s="166"/>
      <c r="C3" s="2"/>
      <c r="D3" s="1"/>
    </row>
    <row r="4" spans="1:4" x14ac:dyDescent="0.25">
      <c r="A4" s="166"/>
      <c r="B4" s="166"/>
      <c r="C4" s="2"/>
      <c r="D4" s="1"/>
    </row>
    <row r="5" spans="1:4" x14ac:dyDescent="0.25">
      <c r="A5" s="166"/>
      <c r="B5" s="166"/>
      <c r="C5" s="2"/>
      <c r="D5" s="1"/>
    </row>
    <row r="6" spans="1:4" x14ac:dyDescent="0.25">
      <c r="A6" s="166"/>
      <c r="B6" s="166"/>
      <c r="C6" s="2"/>
      <c r="D6" s="1"/>
    </row>
    <row r="7" spans="1:4" x14ac:dyDescent="0.25">
      <c r="A7" s="166"/>
      <c r="B7" s="166"/>
      <c r="C7" s="9"/>
      <c r="D7" s="1"/>
    </row>
    <row r="8" spans="1:4" ht="23.25" customHeight="1" x14ac:dyDescent="0.25">
      <c r="A8" s="167" t="s">
        <v>2</v>
      </c>
      <c r="B8" s="167"/>
      <c r="C8" s="9"/>
      <c r="D8" s="1"/>
    </row>
    <row r="9" spans="1:4" ht="23.25" customHeight="1" x14ac:dyDescent="0.25">
      <c r="A9" s="167"/>
      <c r="B9" s="167"/>
      <c r="C9" s="9"/>
      <c r="D9" s="1"/>
    </row>
    <row r="10" spans="1:4" x14ac:dyDescent="0.25">
      <c r="A10" s="169" t="s">
        <v>59</v>
      </c>
      <c r="B10" s="170"/>
      <c r="C10" s="2"/>
      <c r="D10" s="1"/>
    </row>
    <row r="11" spans="1:4" x14ac:dyDescent="0.25">
      <c r="A11" s="20" t="s">
        <v>58</v>
      </c>
      <c r="B11" s="21"/>
      <c r="C11" s="2"/>
      <c r="D11" s="1"/>
    </row>
    <row r="12" spans="1:4" x14ac:dyDescent="0.25">
      <c r="A12" s="171" t="s">
        <v>60</v>
      </c>
      <c r="B12" s="172"/>
      <c r="C12" s="10"/>
      <c r="D12" s="1"/>
    </row>
    <row r="13" spans="1:4" x14ac:dyDescent="0.25">
      <c r="A13" s="23" t="s">
        <v>58</v>
      </c>
      <c r="B13" s="21"/>
      <c r="C13" s="2"/>
      <c r="D13" s="1"/>
    </row>
    <row r="14" spans="1:4" x14ac:dyDescent="0.25">
      <c r="A14" s="173" t="s">
        <v>61</v>
      </c>
      <c r="B14" s="174"/>
      <c r="C14" s="8"/>
      <c r="D14" s="1"/>
    </row>
    <row r="15" spans="1:4" x14ac:dyDescent="0.25">
      <c r="A15" s="23" t="s">
        <v>62</v>
      </c>
      <c r="B15" s="21"/>
      <c r="C15" s="2"/>
      <c r="D15" s="1"/>
    </row>
    <row r="16" spans="1:4" x14ac:dyDescent="0.25">
      <c r="A16" s="48" t="s">
        <v>63</v>
      </c>
      <c r="B16" s="22"/>
      <c r="C16" s="10"/>
      <c r="D16" s="1"/>
    </row>
    <row r="17" spans="1:4" x14ac:dyDescent="0.25">
      <c r="A17" s="171" t="s">
        <v>64</v>
      </c>
      <c r="B17" s="172"/>
      <c r="C17" s="8"/>
      <c r="D17" s="1"/>
    </row>
    <row r="18" spans="1:4" x14ac:dyDescent="0.25">
      <c r="A18" s="23"/>
      <c r="B18" s="21"/>
      <c r="C18" s="8"/>
      <c r="D18" s="1"/>
    </row>
    <row r="19" spans="1:4" s="3" customFormat="1" x14ac:dyDescent="0.25">
      <c r="A19" s="24" t="s">
        <v>53</v>
      </c>
      <c r="B19" s="68">
        <v>20050192.370000001</v>
      </c>
      <c r="C19" s="11"/>
    </row>
    <row r="20" spans="1:4" s="3" customFormat="1" x14ac:dyDescent="0.25">
      <c r="A20" s="24" t="s">
        <v>54</v>
      </c>
      <c r="B20" s="68">
        <v>0</v>
      </c>
      <c r="C20" s="11"/>
    </row>
    <row r="21" spans="1:4" s="3" customFormat="1" x14ac:dyDescent="0.25">
      <c r="A21" s="24"/>
      <c r="B21" s="25"/>
      <c r="C21" s="11"/>
    </row>
    <row r="22" spans="1:4" ht="26.25" x14ac:dyDescent="0.25">
      <c r="A22" s="177" t="s">
        <v>55</v>
      </c>
      <c r="B22" s="178"/>
      <c r="C22" s="10"/>
      <c r="D22" s="1"/>
    </row>
    <row r="23" spans="1:4" ht="26.25" x14ac:dyDescent="0.25">
      <c r="A23" s="49"/>
      <c r="B23" s="175" t="s">
        <v>3</v>
      </c>
      <c r="C23" s="10"/>
      <c r="D23" s="1"/>
    </row>
    <row r="24" spans="1:4" ht="14.25" customHeight="1" x14ac:dyDescent="0.25">
      <c r="A24" s="51" t="s">
        <v>65</v>
      </c>
      <c r="B24" s="176"/>
      <c r="C24" s="12"/>
      <c r="D24" s="1"/>
    </row>
    <row r="25" spans="1:4" x14ac:dyDescent="0.25">
      <c r="A25" s="31" t="s">
        <v>11</v>
      </c>
      <c r="B25" s="50"/>
      <c r="C25" s="13"/>
      <c r="D25" s="1"/>
    </row>
    <row r="26" spans="1:4" x14ac:dyDescent="0.25">
      <c r="A26" s="72" t="s">
        <v>6</v>
      </c>
      <c r="B26" s="33">
        <v>0</v>
      </c>
      <c r="C26" s="14"/>
      <c r="D26" s="1"/>
    </row>
    <row r="27" spans="1:4" x14ac:dyDescent="0.25">
      <c r="A27" s="32" t="s">
        <v>66</v>
      </c>
      <c r="B27" s="33">
        <v>0</v>
      </c>
      <c r="C27" s="14"/>
      <c r="D27" s="1"/>
    </row>
    <row r="28" spans="1:4" x14ac:dyDescent="0.25">
      <c r="A28" s="73" t="s">
        <v>85</v>
      </c>
      <c r="B28" s="33">
        <v>0</v>
      </c>
      <c r="C28" s="14"/>
      <c r="D28" s="1"/>
    </row>
    <row r="29" spans="1:4" x14ac:dyDescent="0.25">
      <c r="A29" s="69" t="s">
        <v>67</v>
      </c>
      <c r="B29" s="33"/>
      <c r="C29" s="14"/>
      <c r="D29" s="1"/>
    </row>
    <row r="30" spans="1:4" x14ac:dyDescent="0.25">
      <c r="A30" s="69" t="s">
        <v>68</v>
      </c>
      <c r="B30" s="33"/>
      <c r="C30" s="14"/>
      <c r="D30" s="1"/>
    </row>
    <row r="31" spans="1:4" x14ac:dyDescent="0.25">
      <c r="A31" s="69" t="s">
        <v>69</v>
      </c>
      <c r="B31" s="33"/>
      <c r="C31" s="14"/>
      <c r="D31" s="1"/>
    </row>
    <row r="32" spans="1:4" x14ac:dyDescent="0.25">
      <c r="A32" s="69" t="s">
        <v>70</v>
      </c>
      <c r="B32" s="33"/>
      <c r="C32" s="14"/>
      <c r="D32" s="1"/>
    </row>
    <row r="33" spans="1:4" x14ac:dyDescent="0.25">
      <c r="A33" s="70" t="s">
        <v>71</v>
      </c>
      <c r="B33" s="33"/>
      <c r="C33" s="14"/>
      <c r="D33" s="1"/>
    </row>
    <row r="34" spans="1:4" x14ac:dyDescent="0.25">
      <c r="A34" s="70" t="s">
        <v>72</v>
      </c>
      <c r="B34" s="33"/>
      <c r="C34" s="14"/>
      <c r="D34" s="1"/>
    </row>
    <row r="35" spans="1:4" x14ac:dyDescent="0.25">
      <c r="A35" s="70" t="s">
        <v>73</v>
      </c>
      <c r="B35" s="33"/>
      <c r="C35" s="14"/>
      <c r="D35" s="1"/>
    </row>
    <row r="36" spans="1:4" x14ac:dyDescent="0.25">
      <c r="A36" s="71" t="s">
        <v>74</v>
      </c>
      <c r="B36" s="33"/>
      <c r="C36" s="14"/>
      <c r="D36" s="1"/>
    </row>
    <row r="37" spans="1:4" x14ac:dyDescent="0.25">
      <c r="A37" s="70" t="s">
        <v>75</v>
      </c>
      <c r="B37" s="33"/>
      <c r="C37" s="14"/>
      <c r="D37" s="1"/>
    </row>
    <row r="38" spans="1:4" x14ac:dyDescent="0.25">
      <c r="A38" s="70" t="s">
        <v>76</v>
      </c>
      <c r="B38" s="33"/>
      <c r="C38" s="14"/>
      <c r="D38" s="1"/>
    </row>
    <row r="39" spans="1:4" x14ac:dyDescent="0.25">
      <c r="A39" s="70" t="s">
        <v>77</v>
      </c>
      <c r="B39" s="33"/>
      <c r="C39" s="14"/>
      <c r="D39" s="1"/>
    </row>
    <row r="40" spans="1:4" x14ac:dyDescent="0.25">
      <c r="A40" s="73" t="s">
        <v>86</v>
      </c>
      <c r="B40" s="33">
        <v>0</v>
      </c>
      <c r="C40" s="14"/>
      <c r="D40" s="1"/>
    </row>
    <row r="41" spans="1:4" x14ac:dyDescent="0.25">
      <c r="A41" s="70" t="s">
        <v>78</v>
      </c>
      <c r="B41" s="33"/>
      <c r="C41" s="14"/>
      <c r="D41" s="1"/>
    </row>
    <row r="42" spans="1:4" x14ac:dyDescent="0.25">
      <c r="A42" s="70" t="s">
        <v>79</v>
      </c>
      <c r="B42" s="33"/>
      <c r="C42" s="14"/>
      <c r="D42" s="1"/>
    </row>
    <row r="43" spans="1:4" x14ac:dyDescent="0.25">
      <c r="A43" s="70" t="s">
        <v>80</v>
      </c>
      <c r="B43" s="33"/>
      <c r="C43" s="14"/>
      <c r="D43" s="1"/>
    </row>
    <row r="44" spans="1:4" x14ac:dyDescent="0.25">
      <c r="A44" s="70" t="s">
        <v>81</v>
      </c>
      <c r="B44" s="33"/>
      <c r="C44" s="14"/>
      <c r="D44" s="1"/>
    </row>
    <row r="45" spans="1:4" x14ac:dyDescent="0.25">
      <c r="A45" s="34" t="s">
        <v>9</v>
      </c>
      <c r="B45" s="58">
        <f>SUM(B26:B40)</f>
        <v>0</v>
      </c>
      <c r="C45" s="14"/>
      <c r="D45" s="1"/>
    </row>
    <row r="46" spans="1:4" x14ac:dyDescent="0.25">
      <c r="A46" s="35"/>
      <c r="B46" s="33"/>
      <c r="C46" s="14"/>
      <c r="D46" s="1"/>
    </row>
    <row r="47" spans="1:4" x14ac:dyDescent="0.25">
      <c r="A47" s="31" t="s">
        <v>10</v>
      </c>
      <c r="B47" s="31"/>
      <c r="C47" s="12"/>
      <c r="D47" s="1"/>
    </row>
    <row r="48" spans="1:4" x14ac:dyDescent="0.25">
      <c r="A48" s="74" t="s">
        <v>84</v>
      </c>
      <c r="B48" s="4">
        <v>0</v>
      </c>
      <c r="C48" s="15"/>
      <c r="D48" s="1"/>
    </row>
    <row r="49" spans="1:4" x14ac:dyDescent="0.25">
      <c r="A49" s="37" t="s">
        <v>82</v>
      </c>
      <c r="B49" s="4"/>
      <c r="C49" s="15"/>
      <c r="D49" s="1"/>
    </row>
    <row r="50" spans="1:4" x14ac:dyDescent="0.25">
      <c r="A50" s="37" t="s">
        <v>83</v>
      </c>
      <c r="B50" s="4"/>
      <c r="C50" s="15"/>
      <c r="D50" s="1"/>
    </row>
    <row r="51" spans="1:4" s="5" customFormat="1" x14ac:dyDescent="0.25">
      <c r="A51" s="74" t="s">
        <v>87</v>
      </c>
      <c r="B51" s="4">
        <v>0</v>
      </c>
      <c r="C51" s="15"/>
    </row>
    <row r="52" spans="1:4" s="5" customFormat="1" x14ac:dyDescent="0.25">
      <c r="A52" s="37" t="s">
        <v>93</v>
      </c>
      <c r="B52" s="4"/>
      <c r="C52" s="15"/>
    </row>
    <row r="53" spans="1:4" s="5" customFormat="1" x14ac:dyDescent="0.25">
      <c r="A53" s="37" t="s">
        <v>94</v>
      </c>
      <c r="B53" s="4"/>
      <c r="C53" s="15"/>
    </row>
    <row r="54" spans="1:4" s="5" customFormat="1" x14ac:dyDescent="0.25">
      <c r="A54" s="37" t="s">
        <v>96</v>
      </c>
      <c r="B54" s="4"/>
      <c r="C54" s="15"/>
    </row>
    <row r="55" spans="1:4" s="5" customFormat="1" x14ac:dyDescent="0.25">
      <c r="A55" s="36" t="s">
        <v>95</v>
      </c>
      <c r="B55" s="4">
        <v>0</v>
      </c>
      <c r="C55" s="15"/>
    </row>
    <row r="56" spans="1:4" s="5" customFormat="1" x14ac:dyDescent="0.25">
      <c r="A56" s="70" t="s">
        <v>88</v>
      </c>
      <c r="B56" s="4"/>
      <c r="C56" s="15"/>
    </row>
    <row r="57" spans="1:4" s="5" customFormat="1" x14ac:dyDescent="0.25">
      <c r="A57" s="70" t="s">
        <v>89</v>
      </c>
      <c r="B57" s="4"/>
      <c r="C57" s="15"/>
    </row>
    <row r="58" spans="1:4" s="5" customFormat="1" x14ac:dyDescent="0.25">
      <c r="A58" s="70" t="s">
        <v>90</v>
      </c>
      <c r="B58" s="4"/>
      <c r="C58" s="15"/>
    </row>
    <row r="59" spans="1:4" s="5" customFormat="1" x14ac:dyDescent="0.25">
      <c r="A59" s="70" t="s">
        <v>91</v>
      </c>
      <c r="B59" s="4"/>
      <c r="C59" s="15"/>
    </row>
    <row r="60" spans="1:4" s="5" customFormat="1" x14ac:dyDescent="0.25">
      <c r="A60" s="70" t="s">
        <v>73</v>
      </c>
      <c r="B60" s="4"/>
      <c r="C60" s="15"/>
    </row>
    <row r="61" spans="1:4" s="5" customFormat="1" x14ac:dyDescent="0.25">
      <c r="A61" s="70" t="s">
        <v>92</v>
      </c>
      <c r="B61" s="4"/>
      <c r="C61" s="15"/>
    </row>
    <row r="62" spans="1:4" s="5" customFormat="1" x14ac:dyDescent="0.25">
      <c r="A62" s="70" t="s">
        <v>77</v>
      </c>
      <c r="B62" s="4"/>
      <c r="C62" s="15"/>
    </row>
    <row r="63" spans="1:4" s="5" customFormat="1" x14ac:dyDescent="0.25">
      <c r="A63" s="36" t="s">
        <v>102</v>
      </c>
      <c r="B63" s="4">
        <v>0</v>
      </c>
      <c r="C63" s="15"/>
    </row>
    <row r="64" spans="1:4" s="5" customFormat="1" x14ac:dyDescent="0.25">
      <c r="A64" s="70" t="s">
        <v>97</v>
      </c>
      <c r="B64" s="4"/>
      <c r="C64" s="15"/>
    </row>
    <row r="65" spans="1:3" s="5" customFormat="1" x14ac:dyDescent="0.25">
      <c r="A65" s="70" t="s">
        <v>98</v>
      </c>
      <c r="B65" s="4"/>
      <c r="C65" s="15"/>
    </row>
    <row r="66" spans="1:3" s="5" customFormat="1" x14ac:dyDescent="0.25">
      <c r="A66" s="70" t="s">
        <v>99</v>
      </c>
      <c r="B66" s="4"/>
      <c r="C66" s="15"/>
    </row>
    <row r="67" spans="1:3" s="5" customFormat="1" x14ac:dyDescent="0.25">
      <c r="A67" s="70" t="s">
        <v>100</v>
      </c>
      <c r="B67" s="4"/>
      <c r="C67" s="15"/>
    </row>
    <row r="68" spans="1:3" s="5" customFormat="1" x14ac:dyDescent="0.25">
      <c r="A68" s="70" t="s">
        <v>101</v>
      </c>
      <c r="B68" s="4"/>
      <c r="C68" s="15"/>
    </row>
    <row r="69" spans="1:3" s="5" customFormat="1" x14ac:dyDescent="0.25">
      <c r="A69" s="36" t="s">
        <v>46</v>
      </c>
      <c r="B69" s="4">
        <v>0</v>
      </c>
      <c r="C69" s="15"/>
    </row>
    <row r="70" spans="1:3" s="5" customFormat="1" x14ac:dyDescent="0.25">
      <c r="A70" s="75" t="s">
        <v>103</v>
      </c>
      <c r="B70" s="4"/>
      <c r="C70" s="15"/>
    </row>
    <row r="71" spans="1:3" s="5" customFormat="1" x14ac:dyDescent="0.25">
      <c r="A71" s="75" t="s">
        <v>104</v>
      </c>
      <c r="B71" s="4"/>
      <c r="C71" s="15"/>
    </row>
    <row r="72" spans="1:3" s="5" customFormat="1" x14ac:dyDescent="0.25">
      <c r="A72" s="75" t="s">
        <v>105</v>
      </c>
      <c r="B72" s="4"/>
      <c r="C72" s="15"/>
    </row>
    <row r="73" spans="1:3" s="5" customFormat="1" x14ac:dyDescent="0.25">
      <c r="A73" s="75" t="s">
        <v>106</v>
      </c>
      <c r="B73" s="4"/>
      <c r="C73" s="15"/>
    </row>
    <row r="74" spans="1:3" s="5" customFormat="1" x14ac:dyDescent="0.25">
      <c r="A74" s="75" t="s">
        <v>107</v>
      </c>
      <c r="B74" s="4"/>
      <c r="C74" s="15"/>
    </row>
    <row r="75" spans="1:3" s="5" customFormat="1" x14ac:dyDescent="0.25">
      <c r="A75" s="75" t="s">
        <v>108</v>
      </c>
      <c r="B75" s="4"/>
      <c r="C75" s="15"/>
    </row>
    <row r="76" spans="1:3" s="5" customFormat="1" x14ac:dyDescent="0.25">
      <c r="A76" s="75" t="s">
        <v>109</v>
      </c>
      <c r="B76" s="4"/>
      <c r="C76" s="15"/>
    </row>
    <row r="77" spans="1:3" s="5" customFormat="1" x14ac:dyDescent="0.25">
      <c r="A77" s="75" t="s">
        <v>110</v>
      </c>
      <c r="B77" s="4"/>
      <c r="C77" s="15"/>
    </row>
    <row r="78" spans="1:3" s="5" customFormat="1" x14ac:dyDescent="0.25">
      <c r="A78" s="75" t="s">
        <v>111</v>
      </c>
      <c r="B78" s="4"/>
      <c r="C78" s="15"/>
    </row>
    <row r="79" spans="1:3" s="5" customFormat="1" x14ac:dyDescent="0.25">
      <c r="A79" s="75" t="s">
        <v>112</v>
      </c>
      <c r="B79" s="4"/>
      <c r="C79" s="15"/>
    </row>
    <row r="80" spans="1:3" s="5" customFormat="1" x14ac:dyDescent="0.25">
      <c r="A80" s="38" t="s">
        <v>12</v>
      </c>
      <c r="B80" s="59">
        <f>SUM(B48:B69)</f>
        <v>0</v>
      </c>
      <c r="C80" s="16"/>
    </row>
    <row r="81" spans="1:3" s="5" customFormat="1" x14ac:dyDescent="0.25">
      <c r="A81" s="39"/>
      <c r="B81" s="6"/>
      <c r="C81" s="16"/>
    </row>
    <row r="82" spans="1:3" s="5" customFormat="1" x14ac:dyDescent="0.25">
      <c r="A82" s="40" t="s">
        <v>13</v>
      </c>
      <c r="B82" s="26"/>
      <c r="C82" s="16"/>
    </row>
    <row r="83" spans="1:3" s="5" customFormat="1" x14ac:dyDescent="0.25">
      <c r="A83" s="74" t="s">
        <v>14</v>
      </c>
      <c r="B83" s="4">
        <v>0</v>
      </c>
      <c r="C83" s="16"/>
    </row>
    <row r="84" spans="1:3" s="5" customFormat="1" x14ac:dyDescent="0.25">
      <c r="A84" s="71" t="s">
        <v>113</v>
      </c>
      <c r="B84" s="4"/>
      <c r="C84" s="16"/>
    </row>
    <row r="85" spans="1:3" s="5" customFormat="1" x14ac:dyDescent="0.25">
      <c r="A85" s="71" t="s">
        <v>114</v>
      </c>
      <c r="B85" s="4"/>
      <c r="C85" s="16"/>
    </row>
    <row r="86" spans="1:3" s="5" customFormat="1" x14ac:dyDescent="0.25">
      <c r="A86" s="70" t="s">
        <v>117</v>
      </c>
      <c r="B86" s="4"/>
      <c r="C86" s="16"/>
    </row>
    <row r="87" spans="1:3" s="5" customFormat="1" x14ac:dyDescent="0.25">
      <c r="A87" s="70" t="s">
        <v>118</v>
      </c>
      <c r="B87" s="4"/>
      <c r="C87" s="16"/>
    </row>
    <row r="88" spans="1:3" s="5" customFormat="1" x14ac:dyDescent="0.25">
      <c r="A88" s="70" t="s">
        <v>120</v>
      </c>
      <c r="B88" s="4"/>
      <c r="C88" s="16"/>
    </row>
    <row r="89" spans="1:3" s="5" customFormat="1" x14ac:dyDescent="0.25">
      <c r="A89" s="70" t="s">
        <v>73</v>
      </c>
      <c r="B89" s="4"/>
      <c r="C89" s="16"/>
    </row>
    <row r="90" spans="1:3" s="5" customFormat="1" x14ac:dyDescent="0.25">
      <c r="A90" s="70" t="s">
        <v>123</v>
      </c>
      <c r="B90" s="4"/>
      <c r="C90" s="16"/>
    </row>
    <row r="91" spans="1:3" s="5" customFormat="1" x14ac:dyDescent="0.25">
      <c r="A91" s="70" t="s">
        <v>77</v>
      </c>
      <c r="B91" s="4"/>
      <c r="C91" s="16"/>
    </row>
    <row r="92" spans="1:3" s="5" customFormat="1" x14ac:dyDescent="0.25">
      <c r="A92" s="74" t="s">
        <v>15</v>
      </c>
      <c r="B92" s="4">
        <v>0</v>
      </c>
      <c r="C92" s="16"/>
    </row>
    <row r="93" spans="1:3" s="5" customFormat="1" x14ac:dyDescent="0.25">
      <c r="A93" s="70" t="s">
        <v>115</v>
      </c>
      <c r="B93" s="4"/>
      <c r="C93" s="16"/>
    </row>
    <row r="94" spans="1:3" s="5" customFormat="1" x14ac:dyDescent="0.25">
      <c r="A94" s="70" t="s">
        <v>116</v>
      </c>
      <c r="B94" s="4"/>
      <c r="C94" s="16"/>
    </row>
    <row r="95" spans="1:3" s="5" customFormat="1" x14ac:dyDescent="0.25">
      <c r="A95" s="70" t="s">
        <v>121</v>
      </c>
      <c r="B95" s="4"/>
      <c r="C95" s="16"/>
    </row>
    <row r="96" spans="1:3" s="5" customFormat="1" x14ac:dyDescent="0.25">
      <c r="A96" s="70" t="s">
        <v>122</v>
      </c>
      <c r="B96" s="4"/>
      <c r="C96" s="16"/>
    </row>
    <row r="97" spans="1:3" s="5" customFormat="1" x14ac:dyDescent="0.25">
      <c r="A97" s="70" t="s">
        <v>119</v>
      </c>
      <c r="B97" s="4"/>
      <c r="C97" s="16"/>
    </row>
    <row r="98" spans="1:3" s="5" customFormat="1" x14ac:dyDescent="0.25">
      <c r="A98" s="38" t="s">
        <v>16</v>
      </c>
      <c r="B98" s="60">
        <f>B83+B92</f>
        <v>0</v>
      </c>
      <c r="C98" s="16"/>
    </row>
    <row r="99" spans="1:3" s="54" customFormat="1" x14ac:dyDescent="0.25">
      <c r="A99" s="36"/>
      <c r="B99" s="52"/>
      <c r="C99" s="53"/>
    </row>
    <row r="100" spans="1:3" s="5" customFormat="1" x14ac:dyDescent="0.25">
      <c r="A100" s="42" t="s">
        <v>18</v>
      </c>
      <c r="B100" s="43"/>
      <c r="C100" s="7"/>
    </row>
    <row r="101" spans="1:3" s="5" customFormat="1" x14ac:dyDescent="0.25">
      <c r="A101" s="76" t="s">
        <v>17</v>
      </c>
      <c r="B101" s="6">
        <v>0</v>
      </c>
      <c r="C101" s="7"/>
    </row>
    <row r="102" spans="1:3" s="5" customFormat="1" x14ac:dyDescent="0.25">
      <c r="A102" s="71" t="s">
        <v>113</v>
      </c>
      <c r="B102" s="6"/>
      <c r="C102" s="7"/>
    </row>
    <row r="103" spans="1:3" s="5" customFormat="1" x14ac:dyDescent="0.25">
      <c r="A103" s="71" t="s">
        <v>114</v>
      </c>
      <c r="B103" s="6"/>
      <c r="C103" s="7"/>
    </row>
    <row r="104" spans="1:3" s="5" customFormat="1" x14ac:dyDescent="0.25">
      <c r="A104" s="70" t="s">
        <v>117</v>
      </c>
      <c r="B104" s="6"/>
      <c r="C104" s="7"/>
    </row>
    <row r="105" spans="1:3" s="5" customFormat="1" x14ac:dyDescent="0.25">
      <c r="A105" s="70" t="s">
        <v>118</v>
      </c>
      <c r="B105" s="6"/>
      <c r="C105" s="7"/>
    </row>
    <row r="106" spans="1:3" s="5" customFormat="1" x14ac:dyDescent="0.25">
      <c r="A106" s="70" t="s">
        <v>120</v>
      </c>
      <c r="B106" s="6"/>
      <c r="C106" s="7"/>
    </row>
    <row r="107" spans="1:3" s="5" customFormat="1" x14ac:dyDescent="0.25">
      <c r="A107" s="70" t="s">
        <v>73</v>
      </c>
      <c r="B107" s="6"/>
      <c r="C107" s="7"/>
    </row>
    <row r="108" spans="1:3" s="5" customFormat="1" x14ac:dyDescent="0.25">
      <c r="A108" s="70" t="s">
        <v>123</v>
      </c>
      <c r="B108" s="6"/>
      <c r="C108" s="7"/>
    </row>
    <row r="109" spans="1:3" s="5" customFormat="1" x14ac:dyDescent="0.25">
      <c r="A109" s="70" t="s">
        <v>77</v>
      </c>
      <c r="B109" s="6"/>
      <c r="C109" s="7"/>
    </row>
    <row r="110" spans="1:3" s="5" customFormat="1" x14ac:dyDescent="0.25">
      <c r="A110" s="36" t="s">
        <v>7</v>
      </c>
      <c r="B110" s="6">
        <f>B101</f>
        <v>0</v>
      </c>
      <c r="C110" s="7"/>
    </row>
    <row r="111" spans="1:3" s="5" customFormat="1" x14ac:dyDescent="0.25">
      <c r="A111" s="36" t="s">
        <v>19</v>
      </c>
      <c r="B111" s="6">
        <v>0</v>
      </c>
      <c r="C111" s="7"/>
    </row>
    <row r="112" spans="1:3" s="5" customFormat="1" x14ac:dyDescent="0.25">
      <c r="A112" s="70" t="s">
        <v>115</v>
      </c>
      <c r="B112" s="6"/>
      <c r="C112" s="7"/>
    </row>
    <row r="113" spans="1:3" s="5" customFormat="1" x14ac:dyDescent="0.25">
      <c r="A113" s="70" t="s">
        <v>116</v>
      </c>
      <c r="B113" s="6"/>
      <c r="C113" s="7"/>
    </row>
    <row r="114" spans="1:3" s="5" customFormat="1" x14ac:dyDescent="0.25">
      <c r="A114" s="70" t="s">
        <v>121</v>
      </c>
      <c r="B114" s="6"/>
      <c r="C114" s="7"/>
    </row>
    <row r="115" spans="1:3" s="5" customFormat="1" x14ac:dyDescent="0.25">
      <c r="A115" s="70" t="s">
        <v>122</v>
      </c>
      <c r="B115" s="6"/>
      <c r="C115" s="7"/>
    </row>
    <row r="116" spans="1:3" s="5" customFormat="1" x14ac:dyDescent="0.25">
      <c r="A116" s="70" t="s">
        <v>119</v>
      </c>
      <c r="B116" s="6"/>
      <c r="C116" s="7"/>
    </row>
    <row r="117" spans="1:3" s="5" customFormat="1" x14ac:dyDescent="0.25">
      <c r="A117" s="36" t="s">
        <v>0</v>
      </c>
      <c r="B117" s="6">
        <f>B111</f>
        <v>0</v>
      </c>
      <c r="C117" s="7"/>
    </row>
    <row r="118" spans="1:3" s="5" customFormat="1" x14ac:dyDescent="0.25">
      <c r="A118" s="40" t="s">
        <v>20</v>
      </c>
      <c r="B118" s="63">
        <f>B110+B117</f>
        <v>0</v>
      </c>
      <c r="C118" s="7"/>
    </row>
    <row r="119" spans="1:3" s="54" customFormat="1" x14ac:dyDescent="0.25">
      <c r="A119" s="36"/>
      <c r="B119" s="52"/>
      <c r="C119" s="53"/>
    </row>
    <row r="120" spans="1:3" s="5" customFormat="1" x14ac:dyDescent="0.25">
      <c r="A120" s="40" t="s">
        <v>21</v>
      </c>
      <c r="B120" s="27"/>
      <c r="C120" s="7"/>
    </row>
    <row r="121" spans="1:3" s="5" customFormat="1" x14ac:dyDescent="0.25">
      <c r="A121" s="40" t="s">
        <v>22</v>
      </c>
      <c r="B121" s="40"/>
      <c r="C121" s="12"/>
    </row>
    <row r="122" spans="1:3" s="5" customFormat="1" x14ac:dyDescent="0.25">
      <c r="A122" s="17" t="s">
        <v>23</v>
      </c>
      <c r="B122" s="130">
        <v>0</v>
      </c>
      <c r="C122" s="15"/>
    </row>
    <row r="123" spans="1:3" s="5" customFormat="1" x14ac:dyDescent="0.25">
      <c r="A123" s="18" t="s">
        <v>24</v>
      </c>
      <c r="B123" s="130">
        <v>0</v>
      </c>
      <c r="C123" s="15"/>
    </row>
    <row r="124" spans="1:3" s="5" customFormat="1" x14ac:dyDescent="0.25">
      <c r="A124" s="18" t="s">
        <v>42</v>
      </c>
      <c r="B124" s="130">
        <v>0</v>
      </c>
      <c r="C124" s="15"/>
    </row>
    <row r="125" spans="1:3" s="5" customFormat="1" x14ac:dyDescent="0.25">
      <c r="A125" s="17" t="s">
        <v>41</v>
      </c>
      <c r="B125" s="130">
        <v>0</v>
      </c>
      <c r="C125" s="15"/>
    </row>
    <row r="126" spans="1:3" s="5" customFormat="1" x14ac:dyDescent="0.25">
      <c r="A126" s="17" t="s">
        <v>43</v>
      </c>
      <c r="B126" s="130">
        <v>0</v>
      </c>
      <c r="C126" s="15"/>
    </row>
    <row r="127" spans="1:3" s="5" customFormat="1" x14ac:dyDescent="0.25">
      <c r="A127" s="17" t="s">
        <v>44</v>
      </c>
      <c r="B127" s="130">
        <v>0</v>
      </c>
      <c r="C127" s="15"/>
    </row>
    <row r="128" spans="1:3" s="5" customFormat="1" x14ac:dyDescent="0.25">
      <c r="A128" s="77" t="s">
        <v>124</v>
      </c>
      <c r="B128" s="4"/>
      <c r="C128" s="15"/>
    </row>
    <row r="129" spans="1:3" s="5" customFormat="1" x14ac:dyDescent="0.25">
      <c r="A129" s="77" t="s">
        <v>125</v>
      </c>
      <c r="B129" s="4"/>
      <c r="C129" s="15"/>
    </row>
    <row r="130" spans="1:3" s="5" customFormat="1" ht="30" x14ac:dyDescent="0.25">
      <c r="A130" s="78" t="s">
        <v>45</v>
      </c>
      <c r="B130" s="131">
        <v>0</v>
      </c>
      <c r="C130" s="15"/>
    </row>
    <row r="131" spans="1:3" s="5" customFormat="1" x14ac:dyDescent="0.25">
      <c r="A131" s="76" t="s">
        <v>47</v>
      </c>
      <c r="B131" s="130">
        <v>0</v>
      </c>
      <c r="C131" s="15"/>
    </row>
    <row r="132" spans="1:3" s="5" customFormat="1" x14ac:dyDescent="0.25">
      <c r="A132" s="75" t="s">
        <v>126</v>
      </c>
      <c r="B132" s="4"/>
      <c r="C132" s="15"/>
    </row>
    <row r="133" spans="1:3" s="5" customFormat="1" x14ac:dyDescent="0.25">
      <c r="A133" s="75" t="s">
        <v>127</v>
      </c>
      <c r="B133" s="4"/>
      <c r="C133" s="15"/>
    </row>
    <row r="134" spans="1:3" s="5" customFormat="1" x14ac:dyDescent="0.25">
      <c r="A134" s="75" t="s">
        <v>128</v>
      </c>
      <c r="B134" s="4"/>
      <c r="C134" s="15"/>
    </row>
    <row r="135" spans="1:3" s="5" customFormat="1" x14ac:dyDescent="0.25">
      <c r="A135" s="75" t="s">
        <v>129</v>
      </c>
      <c r="B135" s="4"/>
      <c r="C135" s="15"/>
    </row>
    <row r="136" spans="1:3" s="5" customFormat="1" x14ac:dyDescent="0.25">
      <c r="A136" s="75" t="s">
        <v>130</v>
      </c>
      <c r="B136" s="4"/>
      <c r="C136" s="15"/>
    </row>
    <row r="137" spans="1:3" s="5" customFormat="1" x14ac:dyDescent="0.25">
      <c r="A137" s="75" t="s">
        <v>131</v>
      </c>
      <c r="B137" s="4"/>
      <c r="C137" s="15"/>
    </row>
    <row r="138" spans="1:3" s="5" customFormat="1" x14ac:dyDescent="0.25">
      <c r="A138" s="75" t="s">
        <v>132</v>
      </c>
      <c r="B138" s="4"/>
      <c r="C138" s="15"/>
    </row>
    <row r="139" spans="1:3" s="5" customFormat="1" x14ac:dyDescent="0.25">
      <c r="A139" s="75" t="s">
        <v>133</v>
      </c>
      <c r="B139" s="4"/>
      <c r="C139" s="15"/>
    </row>
    <row r="140" spans="1:3" s="5" customFormat="1" x14ac:dyDescent="0.25">
      <c r="A140" s="75" t="s">
        <v>134</v>
      </c>
      <c r="B140" s="4"/>
      <c r="C140" s="15"/>
    </row>
    <row r="141" spans="1:3" s="5" customFormat="1" x14ac:dyDescent="0.25">
      <c r="A141" s="75" t="s">
        <v>135</v>
      </c>
      <c r="B141" s="4"/>
      <c r="C141" s="15"/>
    </row>
    <row r="142" spans="1:3" s="5" customFormat="1" x14ac:dyDescent="0.25">
      <c r="A142" s="75" t="s">
        <v>136</v>
      </c>
      <c r="B142" s="4"/>
      <c r="C142" s="15"/>
    </row>
    <row r="143" spans="1:3" s="5" customFormat="1" x14ac:dyDescent="0.25">
      <c r="A143" s="75" t="s">
        <v>137</v>
      </c>
      <c r="B143" s="4"/>
      <c r="C143" s="15"/>
    </row>
    <row r="144" spans="1:3" s="5" customFormat="1" x14ac:dyDescent="0.25">
      <c r="A144" s="75" t="s">
        <v>138</v>
      </c>
      <c r="B144" s="4"/>
      <c r="C144" s="15"/>
    </row>
    <row r="145" spans="1:3" s="5" customFormat="1" x14ac:dyDescent="0.25">
      <c r="A145" s="75" t="s">
        <v>139</v>
      </c>
      <c r="B145" s="4"/>
      <c r="C145" s="15"/>
    </row>
    <row r="146" spans="1:3" s="5" customFormat="1" x14ac:dyDescent="0.25">
      <c r="A146" s="75" t="s">
        <v>140</v>
      </c>
      <c r="B146" s="4"/>
      <c r="C146" s="15"/>
    </row>
    <row r="147" spans="1:3" s="5" customFormat="1" x14ac:dyDescent="0.25">
      <c r="A147" s="75" t="s">
        <v>141</v>
      </c>
      <c r="B147" s="4"/>
      <c r="C147" s="15"/>
    </row>
    <row r="148" spans="1:3" s="5" customFormat="1" x14ac:dyDescent="0.25">
      <c r="A148" s="36" t="s">
        <v>51</v>
      </c>
      <c r="B148" s="61">
        <f>SUM(B122:B131)</f>
        <v>0</v>
      </c>
      <c r="C148" s="15"/>
    </row>
    <row r="149" spans="1:3" s="5" customFormat="1" x14ac:dyDescent="0.25">
      <c r="A149" s="36"/>
      <c r="B149" s="28"/>
      <c r="C149" s="15"/>
    </row>
    <row r="150" spans="1:3" s="5" customFormat="1" x14ac:dyDescent="0.25">
      <c r="A150" s="40" t="s">
        <v>25</v>
      </c>
      <c r="B150" s="40"/>
      <c r="C150" s="16"/>
    </row>
    <row r="151" spans="1:3" s="5" customFormat="1" x14ac:dyDescent="0.25">
      <c r="A151" s="17" t="s">
        <v>26</v>
      </c>
      <c r="B151" s="4">
        <v>0</v>
      </c>
      <c r="C151" s="16"/>
    </row>
    <row r="152" spans="1:3" s="5" customFormat="1" x14ac:dyDescent="0.25">
      <c r="A152" s="17" t="s">
        <v>27</v>
      </c>
      <c r="B152" s="4">
        <v>0</v>
      </c>
      <c r="C152" s="16"/>
    </row>
    <row r="153" spans="1:3" s="5" customFormat="1" x14ac:dyDescent="0.25">
      <c r="A153" s="41" t="s">
        <v>28</v>
      </c>
      <c r="B153" s="28">
        <v>0</v>
      </c>
      <c r="C153" s="16"/>
    </row>
    <row r="154" spans="1:3" s="5" customFormat="1" x14ac:dyDescent="0.25">
      <c r="A154" s="41" t="s">
        <v>49</v>
      </c>
      <c r="B154" s="28">
        <v>0</v>
      </c>
      <c r="C154" s="16"/>
    </row>
    <row r="155" spans="1:3" s="5" customFormat="1" x14ac:dyDescent="0.25">
      <c r="A155" s="36" t="s">
        <v>57</v>
      </c>
      <c r="B155" s="59">
        <f>B151+B152+B153+B154</f>
        <v>0</v>
      </c>
      <c r="C155" s="7"/>
    </row>
    <row r="156" spans="1:3" s="5" customFormat="1" ht="14.25" customHeight="1" x14ac:dyDescent="0.25">
      <c r="A156" s="36" t="s">
        <v>56</v>
      </c>
      <c r="B156" s="59">
        <f>B148+B155</f>
        <v>0</v>
      </c>
      <c r="C156" s="7"/>
    </row>
    <row r="157" spans="1:3" s="5" customFormat="1" x14ac:dyDescent="0.25">
      <c r="A157" s="36"/>
      <c r="B157" s="6"/>
      <c r="C157" s="7"/>
    </row>
    <row r="158" spans="1:3" s="5" customFormat="1" x14ac:dyDescent="0.25">
      <c r="A158" s="42" t="s">
        <v>29</v>
      </c>
      <c r="B158" s="43"/>
      <c r="C158" s="7"/>
    </row>
    <row r="159" spans="1:3" s="5" customFormat="1" x14ac:dyDescent="0.25">
      <c r="A159" s="17" t="s">
        <v>30</v>
      </c>
      <c r="B159" s="6">
        <v>0</v>
      </c>
      <c r="C159" s="16"/>
    </row>
    <row r="160" spans="1:3" s="5" customFormat="1" x14ac:dyDescent="0.25">
      <c r="A160" s="17" t="s">
        <v>31</v>
      </c>
      <c r="B160" s="19">
        <v>0</v>
      </c>
      <c r="C160" s="2"/>
    </row>
    <row r="161" spans="1:3" s="5" customFormat="1" x14ac:dyDescent="0.25">
      <c r="A161" s="44" t="s">
        <v>32</v>
      </c>
      <c r="B161" s="64">
        <f>B159+B160</f>
        <v>0</v>
      </c>
      <c r="C161" s="2"/>
    </row>
    <row r="162" spans="1:3" s="56" customFormat="1" x14ac:dyDescent="0.25">
      <c r="A162" s="168"/>
      <c r="B162" s="168"/>
      <c r="C162" s="55"/>
    </row>
    <row r="163" spans="1:3" s="5" customFormat="1" x14ac:dyDescent="0.25">
      <c r="A163" s="31" t="s">
        <v>142</v>
      </c>
      <c r="B163" s="47"/>
      <c r="C163" s="14"/>
    </row>
    <row r="164" spans="1:3" s="5" customFormat="1" x14ac:dyDescent="0.25">
      <c r="A164" s="79" t="s">
        <v>33</v>
      </c>
      <c r="B164" s="46">
        <v>0</v>
      </c>
      <c r="C164" s="14"/>
    </row>
    <row r="165" spans="1:3" s="5" customFormat="1" x14ac:dyDescent="0.25">
      <c r="A165" s="45" t="s">
        <v>143</v>
      </c>
      <c r="B165" s="46"/>
      <c r="C165" s="14"/>
    </row>
    <row r="166" spans="1:3" s="5" customFormat="1" x14ac:dyDescent="0.25">
      <c r="A166" s="79" t="s">
        <v>34</v>
      </c>
      <c r="B166" s="46">
        <v>0</v>
      </c>
      <c r="C166" s="14"/>
    </row>
    <row r="167" spans="1:3" s="5" customFormat="1" x14ac:dyDescent="0.25">
      <c r="A167" s="69" t="s">
        <v>144</v>
      </c>
      <c r="B167" s="46"/>
      <c r="C167" s="14"/>
    </row>
    <row r="168" spans="1:3" s="5" customFormat="1" x14ac:dyDescent="0.25">
      <c r="A168" s="69" t="s">
        <v>145</v>
      </c>
      <c r="B168" s="46"/>
      <c r="C168" s="14"/>
    </row>
    <row r="169" spans="1:3" s="5" customFormat="1" x14ac:dyDescent="0.25">
      <c r="A169" s="69" t="s">
        <v>146</v>
      </c>
      <c r="B169" s="46"/>
      <c r="C169" s="14"/>
    </row>
    <row r="170" spans="1:3" s="5" customFormat="1" x14ac:dyDescent="0.25">
      <c r="A170" s="69" t="s">
        <v>147</v>
      </c>
      <c r="B170" s="46"/>
      <c r="C170" s="14"/>
    </row>
    <row r="171" spans="1:3" s="5" customFormat="1" x14ac:dyDescent="0.25">
      <c r="A171" s="69" t="s">
        <v>148</v>
      </c>
      <c r="B171" s="46"/>
      <c r="C171" s="14"/>
    </row>
    <row r="172" spans="1:3" s="5" customFormat="1" x14ac:dyDescent="0.25">
      <c r="A172" s="69" t="s">
        <v>149</v>
      </c>
      <c r="B172" s="46"/>
      <c r="C172" s="14"/>
    </row>
    <row r="173" spans="1:3" s="5" customFormat="1" x14ac:dyDescent="0.25">
      <c r="A173" s="70" t="s">
        <v>73</v>
      </c>
      <c r="B173" s="46"/>
      <c r="C173" s="14"/>
    </row>
    <row r="174" spans="1:3" s="5" customFormat="1" x14ac:dyDescent="0.25">
      <c r="A174" s="69" t="s">
        <v>150</v>
      </c>
      <c r="B174" s="46"/>
      <c r="C174" s="14"/>
    </row>
    <row r="175" spans="1:3" s="5" customFormat="1" x14ac:dyDescent="0.25">
      <c r="A175" s="71" t="s">
        <v>151</v>
      </c>
      <c r="B175" s="46"/>
      <c r="C175" s="14"/>
    </row>
    <row r="176" spans="1:3" s="5" customFormat="1" x14ac:dyDescent="0.25">
      <c r="A176" s="70" t="s">
        <v>152</v>
      </c>
      <c r="B176" s="46"/>
      <c r="C176" s="14"/>
    </row>
    <row r="177" spans="1:4" s="5" customFormat="1" x14ac:dyDescent="0.25">
      <c r="A177" s="70" t="s">
        <v>77</v>
      </c>
      <c r="B177" s="46"/>
      <c r="C177" s="14"/>
    </row>
    <row r="178" spans="1:4" s="5" customFormat="1" x14ac:dyDescent="0.25">
      <c r="A178" s="79" t="s">
        <v>35</v>
      </c>
      <c r="B178" s="46">
        <v>0</v>
      </c>
      <c r="C178" s="14"/>
    </row>
    <row r="179" spans="1:4" s="5" customFormat="1" x14ac:dyDescent="0.25">
      <c r="A179" s="69" t="s">
        <v>153</v>
      </c>
      <c r="B179" s="46"/>
      <c r="C179" s="14"/>
    </row>
    <row r="180" spans="1:4" s="5" customFormat="1" x14ac:dyDescent="0.25">
      <c r="A180" s="69" t="s">
        <v>154</v>
      </c>
      <c r="B180" s="46"/>
      <c r="C180" s="14"/>
    </row>
    <row r="181" spans="1:4" s="5" customFormat="1" x14ac:dyDescent="0.25">
      <c r="A181" s="70" t="s">
        <v>155</v>
      </c>
      <c r="B181" s="46"/>
      <c r="C181" s="14"/>
    </row>
    <row r="182" spans="1:4" s="5" customFormat="1" x14ac:dyDescent="0.25">
      <c r="A182" s="70" t="s">
        <v>156</v>
      </c>
      <c r="B182" s="46"/>
      <c r="C182" s="14"/>
    </row>
    <row r="183" spans="1:4" s="5" customFormat="1" x14ac:dyDescent="0.25">
      <c r="A183" s="44" t="s">
        <v>52</v>
      </c>
      <c r="B183" s="62">
        <f>(B45+B80)-(B156+B161)</f>
        <v>0</v>
      </c>
      <c r="C183" s="14"/>
    </row>
    <row r="184" spans="1:4" s="5" customFormat="1" x14ac:dyDescent="0.25">
      <c r="A184" s="29" t="s">
        <v>8</v>
      </c>
      <c r="B184" s="30"/>
      <c r="C184" s="8"/>
      <c r="D184" s="2"/>
    </row>
    <row r="185" spans="1:4" s="5" customFormat="1" x14ac:dyDescent="0.25">
      <c r="A185" s="65" t="s">
        <v>39</v>
      </c>
      <c r="B185" s="66"/>
      <c r="C185" s="8"/>
      <c r="D185" s="2"/>
    </row>
    <row r="186" spans="1:4" s="5" customFormat="1" x14ac:dyDescent="0.25">
      <c r="A186" s="57" t="s">
        <v>37</v>
      </c>
      <c r="B186" s="62">
        <v>0</v>
      </c>
      <c r="C186" s="8"/>
      <c r="D186" s="2"/>
    </row>
    <row r="187" spans="1:4" s="5" customFormat="1" x14ac:dyDescent="0.25">
      <c r="A187" s="57" t="s">
        <v>38</v>
      </c>
      <c r="B187" s="62">
        <v>0</v>
      </c>
      <c r="C187" s="8"/>
      <c r="D187" s="2"/>
    </row>
    <row r="188" spans="1:4" s="5" customFormat="1" x14ac:dyDescent="0.25">
      <c r="A188" s="57" t="s">
        <v>48</v>
      </c>
      <c r="B188" s="62">
        <v>0</v>
      </c>
      <c r="C188" s="8"/>
      <c r="D188" s="2"/>
    </row>
    <row r="189" spans="1:4" s="5" customFormat="1" x14ac:dyDescent="0.25">
      <c r="A189" s="65" t="s">
        <v>40</v>
      </c>
      <c r="B189" s="67">
        <f>B186+B187+B188</f>
        <v>0</v>
      </c>
      <c r="C189" s="1"/>
      <c r="D189" s="2"/>
    </row>
    <row r="190" spans="1:4" s="5" customFormat="1" x14ac:dyDescent="0.25">
      <c r="A190" s="160" t="s">
        <v>36</v>
      </c>
      <c r="B190" s="161"/>
      <c r="C190" s="1"/>
      <c r="D190" s="2"/>
    </row>
    <row r="191" spans="1:4" s="5" customFormat="1" x14ac:dyDescent="0.25">
      <c r="A191" s="162"/>
      <c r="B191" s="163"/>
      <c r="C191" s="1"/>
      <c r="D191" s="2"/>
    </row>
    <row r="192" spans="1:4" s="5" customFormat="1" x14ac:dyDescent="0.25">
      <c r="A192" s="164"/>
      <c r="B192" s="165"/>
      <c r="C192" s="1"/>
      <c r="D192" s="2"/>
    </row>
    <row r="193" spans="1:4" x14ac:dyDescent="0.25">
      <c r="A193" s="5" t="s">
        <v>50</v>
      </c>
      <c r="B193" s="5"/>
    </row>
    <row r="194" spans="1:4" x14ac:dyDescent="0.25">
      <c r="A194" s="5"/>
      <c r="B194" s="5"/>
    </row>
    <row r="195" spans="1:4" x14ac:dyDescent="0.25">
      <c r="A195" s="5" t="s">
        <v>4</v>
      </c>
      <c r="B195" s="5" t="s">
        <v>5</v>
      </c>
    </row>
    <row r="196" spans="1:4" s="5" customFormat="1" x14ac:dyDescent="0.25">
      <c r="A196" s="1"/>
      <c r="B196" s="1"/>
      <c r="C196" s="1"/>
      <c r="D196" s="2"/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D182"/>
  <sheetViews>
    <sheetView tabSelected="1" topLeftCell="A128" workbookViewId="0">
      <pane xSplit="1" topLeftCell="B1" activePane="topRight" state="frozen"/>
      <selection activeCell="A14" sqref="A14"/>
      <selection pane="topRight" activeCell="B138" sqref="B138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85"/>
      <c r="B1" s="185"/>
    </row>
    <row r="2" spans="1:2" x14ac:dyDescent="0.25">
      <c r="A2" s="186" t="s">
        <v>1</v>
      </c>
      <c r="B2" s="186"/>
    </row>
    <row r="3" spans="1:2" x14ac:dyDescent="0.25">
      <c r="A3" s="186"/>
      <c r="B3" s="186"/>
    </row>
    <row r="4" spans="1:2" ht="3.75" customHeight="1" x14ac:dyDescent="0.25">
      <c r="A4" s="186"/>
      <c r="B4" s="186"/>
    </row>
    <row r="5" spans="1:2" hidden="1" x14ac:dyDescent="0.25">
      <c r="A5" s="186"/>
      <c r="B5" s="186"/>
    </row>
    <row r="6" spans="1:2" hidden="1" x14ac:dyDescent="0.25">
      <c r="A6" s="186"/>
      <c r="B6" s="186"/>
    </row>
    <row r="7" spans="1:2" hidden="1" x14ac:dyDescent="0.25">
      <c r="A7" s="186"/>
      <c r="B7" s="186"/>
    </row>
    <row r="8" spans="1:2" x14ac:dyDescent="0.25">
      <c r="A8" s="187" t="s">
        <v>2</v>
      </c>
      <c r="B8" s="187"/>
    </row>
    <row r="9" spans="1:2" x14ac:dyDescent="0.25">
      <c r="A9" s="187"/>
      <c r="B9" s="187"/>
    </row>
    <row r="10" spans="1:2" ht="12.95" customHeight="1" x14ac:dyDescent="0.25">
      <c r="A10" s="188" t="s">
        <v>59</v>
      </c>
      <c r="B10" s="189"/>
    </row>
    <row r="11" spans="1:2" ht="12.95" customHeight="1" x14ac:dyDescent="0.25">
      <c r="A11" s="80" t="s">
        <v>58</v>
      </c>
      <c r="B11" s="81"/>
    </row>
    <row r="12" spans="1:2" ht="12.95" customHeight="1" x14ac:dyDescent="0.25">
      <c r="A12" s="183" t="s">
        <v>60</v>
      </c>
      <c r="B12" s="184"/>
    </row>
    <row r="13" spans="1:2" ht="12.95" customHeight="1" x14ac:dyDescent="0.25">
      <c r="A13" s="82" t="s">
        <v>58</v>
      </c>
      <c r="B13" s="81"/>
    </row>
    <row r="14" spans="1:2" ht="12.95" customHeight="1" x14ac:dyDescent="0.25">
      <c r="A14" s="183" t="s">
        <v>61</v>
      </c>
      <c r="B14" s="184"/>
    </row>
    <row r="15" spans="1:2" ht="12.95" customHeight="1" x14ac:dyDescent="0.25">
      <c r="A15" s="82" t="s">
        <v>62</v>
      </c>
      <c r="B15" s="81"/>
    </row>
    <row r="16" spans="1:2" ht="12.95" customHeight="1" x14ac:dyDescent="0.25">
      <c r="A16" s="83" t="s">
        <v>63</v>
      </c>
      <c r="B16" s="83"/>
    </row>
    <row r="17" spans="1:2" ht="12.95" customHeight="1" x14ac:dyDescent="0.25">
      <c r="A17" s="183" t="s">
        <v>158</v>
      </c>
      <c r="B17" s="184"/>
    </row>
    <row r="18" spans="1:2" ht="12.95" customHeight="1" x14ac:dyDescent="0.25">
      <c r="A18" s="82"/>
      <c r="B18" s="81"/>
    </row>
    <row r="19" spans="1:2" ht="12.95" customHeight="1" x14ac:dyDescent="0.25">
      <c r="A19" s="84" t="s">
        <v>53</v>
      </c>
      <c r="B19" s="85">
        <v>20050192.370000001</v>
      </c>
    </row>
    <row r="20" spans="1:2" ht="12.95" customHeight="1" x14ac:dyDescent="0.25">
      <c r="A20" s="84" t="s">
        <v>54</v>
      </c>
      <c r="B20" s="85">
        <v>0</v>
      </c>
    </row>
    <row r="21" spans="1:2" ht="12.95" customHeight="1" x14ac:dyDescent="0.25">
      <c r="A21" s="84"/>
      <c r="B21" s="86"/>
    </row>
    <row r="22" spans="1:2" ht="18.75" customHeight="1" x14ac:dyDescent="0.25">
      <c r="A22" s="179" t="s">
        <v>55</v>
      </c>
      <c r="B22" s="180"/>
    </row>
    <row r="23" spans="1:2" ht="12.95" customHeight="1" x14ac:dyDescent="0.25">
      <c r="A23" s="101"/>
      <c r="B23" s="181">
        <v>45658</v>
      </c>
    </row>
    <row r="24" spans="1:2" ht="12.95" customHeight="1" x14ac:dyDescent="0.25">
      <c r="A24" s="102" t="s">
        <v>197</v>
      </c>
      <c r="B24" s="182"/>
    </row>
    <row r="25" spans="1:2" ht="12.95" customHeight="1" x14ac:dyDescent="0.25">
      <c r="A25" s="103" t="s">
        <v>11</v>
      </c>
      <c r="B25" s="104"/>
    </row>
    <row r="26" spans="1:2" ht="12.95" customHeight="1" x14ac:dyDescent="0.25">
      <c r="A26" s="105" t="s">
        <v>6</v>
      </c>
      <c r="B26" s="127">
        <f>SUM(B27)</f>
        <v>13413.74</v>
      </c>
    </row>
    <row r="27" spans="1:2" ht="12.95" customHeight="1" x14ac:dyDescent="0.25">
      <c r="A27" s="87" t="s">
        <v>66</v>
      </c>
      <c r="B27" s="133">
        <v>13413.74</v>
      </c>
    </row>
    <row r="28" spans="1:2" ht="12.95" customHeight="1" x14ac:dyDescent="0.25">
      <c r="A28" s="107" t="s">
        <v>85</v>
      </c>
      <c r="B28" s="127">
        <f>SUM(B29:B36)</f>
        <v>57105713.189999998</v>
      </c>
    </row>
    <row r="29" spans="1:2" ht="12.95" customHeight="1" x14ac:dyDescent="0.25">
      <c r="A29" s="154" t="s">
        <v>198</v>
      </c>
      <c r="B29" s="132">
        <v>0</v>
      </c>
    </row>
    <row r="30" spans="1:2" ht="12.95" customHeight="1" x14ac:dyDescent="0.25">
      <c r="A30" s="154" t="s">
        <v>162</v>
      </c>
      <c r="B30" s="133">
        <v>25693389.329999998</v>
      </c>
    </row>
    <row r="31" spans="1:2" ht="12.95" customHeight="1" x14ac:dyDescent="0.25">
      <c r="A31" s="154" t="s">
        <v>199</v>
      </c>
      <c r="B31" s="136">
        <v>0</v>
      </c>
    </row>
    <row r="32" spans="1:2" ht="12.95" customHeight="1" x14ac:dyDescent="0.25">
      <c r="A32" s="154" t="s">
        <v>163</v>
      </c>
      <c r="B32" s="137">
        <v>2219133.1800000002</v>
      </c>
    </row>
    <row r="33" spans="1:2" ht="12.95" customHeight="1" x14ac:dyDescent="0.25">
      <c r="A33" s="155" t="s">
        <v>200</v>
      </c>
      <c r="B33" s="137">
        <v>0.01</v>
      </c>
    </row>
    <row r="34" spans="1:2" ht="12.95" customHeight="1" x14ac:dyDescent="0.25">
      <c r="A34" s="89" t="s">
        <v>201</v>
      </c>
      <c r="B34" s="136">
        <v>0</v>
      </c>
    </row>
    <row r="35" spans="1:2" ht="12.95" customHeight="1" x14ac:dyDescent="0.25">
      <c r="A35" s="89" t="s">
        <v>202</v>
      </c>
      <c r="B35" s="136">
        <v>27190827</v>
      </c>
    </row>
    <row r="36" spans="1:2" ht="12.95" customHeight="1" x14ac:dyDescent="0.25">
      <c r="A36" s="89" t="s">
        <v>218</v>
      </c>
      <c r="B36" s="136">
        <v>2002363.67</v>
      </c>
    </row>
    <row r="37" spans="1:2" ht="12.95" customHeight="1" x14ac:dyDescent="0.25">
      <c r="A37" s="105" t="s">
        <v>86</v>
      </c>
      <c r="B37" s="127">
        <f>SUM(B38:B42)</f>
        <v>39897875.739999995</v>
      </c>
    </row>
    <row r="38" spans="1:2" ht="12.95" customHeight="1" x14ac:dyDescent="0.25">
      <c r="A38" s="89" t="s">
        <v>164</v>
      </c>
      <c r="B38" s="136">
        <v>14363262.9</v>
      </c>
    </row>
    <row r="39" spans="1:2" ht="12.95" customHeight="1" x14ac:dyDescent="0.25">
      <c r="A39" s="89" t="s">
        <v>165</v>
      </c>
      <c r="B39" s="136">
        <v>16587016.560000001</v>
      </c>
    </row>
    <row r="40" spans="1:2" ht="12.95" customHeight="1" x14ac:dyDescent="0.25">
      <c r="A40" s="89" t="s">
        <v>80</v>
      </c>
      <c r="B40" s="136">
        <v>8947508.3699999992</v>
      </c>
    </row>
    <row r="41" spans="1:2" ht="12.95" customHeight="1" x14ac:dyDescent="0.25">
      <c r="A41" s="89" t="s">
        <v>196</v>
      </c>
      <c r="B41" s="137">
        <v>87.91</v>
      </c>
    </row>
    <row r="42" spans="1:2" ht="12.95" customHeight="1" x14ac:dyDescent="0.25">
      <c r="A42" s="88" t="s">
        <v>159</v>
      </c>
      <c r="B42" s="136">
        <v>0</v>
      </c>
    </row>
    <row r="43" spans="1:2" ht="12.95" customHeight="1" x14ac:dyDescent="0.25">
      <c r="A43" s="108" t="s">
        <v>9</v>
      </c>
      <c r="B43" s="127">
        <f>B26+B28+B37</f>
        <v>97017002.669999987</v>
      </c>
    </row>
    <row r="44" spans="1:2" ht="12.95" customHeight="1" x14ac:dyDescent="0.25">
      <c r="A44" s="109"/>
      <c r="B44" s="106"/>
    </row>
    <row r="45" spans="1:2" ht="12.95" customHeight="1" x14ac:dyDescent="0.25">
      <c r="A45" s="103" t="s">
        <v>10</v>
      </c>
      <c r="B45" s="103"/>
    </row>
    <row r="46" spans="1:2" ht="12.95" customHeight="1" x14ac:dyDescent="0.25">
      <c r="A46" s="91" t="s">
        <v>84</v>
      </c>
      <c r="B46" s="115">
        <f>B47+B48</f>
        <v>12578343.189999999</v>
      </c>
    </row>
    <row r="47" spans="1:2" ht="12.95" customHeight="1" x14ac:dyDescent="0.25">
      <c r="A47" s="90" t="s">
        <v>203</v>
      </c>
      <c r="B47" s="133">
        <v>0</v>
      </c>
    </row>
    <row r="48" spans="1:2" ht="12.95" customHeight="1" x14ac:dyDescent="0.25">
      <c r="A48" s="90" t="s">
        <v>83</v>
      </c>
      <c r="B48" s="136">
        <v>12578343.189999999</v>
      </c>
    </row>
    <row r="49" spans="1:2" ht="12.95" customHeight="1" x14ac:dyDescent="0.25">
      <c r="A49" s="91" t="s">
        <v>87</v>
      </c>
      <c r="B49" s="115">
        <f>SUM(B50:B51)</f>
        <v>0</v>
      </c>
    </row>
    <row r="50" spans="1:2" ht="12.95" customHeight="1" x14ac:dyDescent="0.25">
      <c r="A50" s="156" t="s">
        <v>204</v>
      </c>
      <c r="B50" s="136">
        <v>0</v>
      </c>
    </row>
    <row r="51" spans="1:2" ht="12.95" customHeight="1" x14ac:dyDescent="0.25">
      <c r="A51" s="90" t="s">
        <v>94</v>
      </c>
      <c r="B51" s="136">
        <v>0</v>
      </c>
    </row>
    <row r="52" spans="1:2" ht="12.95" customHeight="1" x14ac:dyDescent="0.25">
      <c r="A52" s="92" t="s">
        <v>95</v>
      </c>
      <c r="B52" s="115">
        <f>SUM(B53:B56)</f>
        <v>438669.41</v>
      </c>
    </row>
    <row r="53" spans="1:2" ht="12.95" customHeight="1" x14ac:dyDescent="0.25">
      <c r="A53" s="88" t="s">
        <v>166</v>
      </c>
      <c r="B53" s="145">
        <v>152602.82999999999</v>
      </c>
    </row>
    <row r="54" spans="1:2" ht="12.95" customHeight="1" x14ac:dyDescent="0.25">
      <c r="A54" s="88" t="s">
        <v>167</v>
      </c>
      <c r="B54" s="145">
        <v>13800.44</v>
      </c>
    </row>
    <row r="55" spans="1:2" ht="12.95" customHeight="1" x14ac:dyDescent="0.25">
      <c r="A55" s="88" t="s">
        <v>205</v>
      </c>
      <c r="B55" s="134">
        <v>253922.98</v>
      </c>
    </row>
    <row r="56" spans="1:2" ht="12.95" customHeight="1" x14ac:dyDescent="0.25">
      <c r="A56" s="88" t="s">
        <v>206</v>
      </c>
      <c r="B56" s="134">
        <v>18343.16</v>
      </c>
    </row>
    <row r="57" spans="1:2" ht="12.95" customHeight="1" x14ac:dyDescent="0.25">
      <c r="A57" s="92" t="s">
        <v>102</v>
      </c>
      <c r="B57" s="115">
        <f>SUM(B58:B63)</f>
        <v>233049.55</v>
      </c>
    </row>
    <row r="58" spans="1:2" ht="12.95" customHeight="1" x14ac:dyDescent="0.25">
      <c r="A58" s="88" t="s">
        <v>207</v>
      </c>
      <c r="B58" s="145">
        <v>0</v>
      </c>
    </row>
    <row r="59" spans="1:2" ht="12.95" customHeight="1" x14ac:dyDescent="0.25">
      <c r="A59" s="88" t="s">
        <v>168</v>
      </c>
      <c r="B59" s="145">
        <v>85566.91</v>
      </c>
    </row>
    <row r="60" spans="1:2" ht="12.95" customHeight="1" x14ac:dyDescent="0.25">
      <c r="A60" s="88" t="s">
        <v>169</v>
      </c>
      <c r="B60" s="145">
        <v>100064.59</v>
      </c>
    </row>
    <row r="61" spans="1:2" ht="12.95" customHeight="1" x14ac:dyDescent="0.25">
      <c r="A61" s="88" t="s">
        <v>100</v>
      </c>
      <c r="B61" s="139">
        <v>47417.5</v>
      </c>
    </row>
    <row r="62" spans="1:2" ht="12.95" customHeight="1" x14ac:dyDescent="0.25">
      <c r="A62" s="89" t="s">
        <v>183</v>
      </c>
      <c r="B62" s="145">
        <v>0.55000000000000004</v>
      </c>
    </row>
    <row r="63" spans="1:2" ht="12.95" customHeight="1" x14ac:dyDescent="0.25">
      <c r="A63" s="88" t="s">
        <v>184</v>
      </c>
      <c r="B63" s="139">
        <v>0</v>
      </c>
    </row>
    <row r="64" spans="1:2" ht="12.95" customHeight="1" x14ac:dyDescent="0.25">
      <c r="A64" s="92" t="s">
        <v>46</v>
      </c>
      <c r="B64" s="115">
        <f>SUM(B65:B74)</f>
        <v>43505.4</v>
      </c>
    </row>
    <row r="65" spans="1:4" ht="12.95" customHeight="1" x14ac:dyDescent="0.25">
      <c r="A65" s="93" t="s">
        <v>103</v>
      </c>
      <c r="B65" s="133">
        <v>17436.77</v>
      </c>
    </row>
    <row r="66" spans="1:4" ht="12.95" customHeight="1" x14ac:dyDescent="0.25">
      <c r="A66" s="93" t="s">
        <v>104</v>
      </c>
      <c r="B66" s="136">
        <v>1130.8699999999999</v>
      </c>
    </row>
    <row r="67" spans="1:4" ht="12.95" customHeight="1" x14ac:dyDescent="0.25">
      <c r="A67" s="93" t="s">
        <v>105</v>
      </c>
      <c r="B67" s="133">
        <v>13313.07</v>
      </c>
    </row>
    <row r="68" spans="1:4" ht="12.95" customHeight="1" x14ac:dyDescent="0.25">
      <c r="A68" s="93" t="s">
        <v>106</v>
      </c>
      <c r="B68" s="136">
        <v>3998.59</v>
      </c>
    </row>
    <row r="69" spans="1:4" ht="12.95" customHeight="1" x14ac:dyDescent="0.25">
      <c r="A69" s="93" t="s">
        <v>107</v>
      </c>
      <c r="B69" s="136">
        <v>0</v>
      </c>
    </row>
    <row r="70" spans="1:4" ht="12.95" customHeight="1" x14ac:dyDescent="0.25">
      <c r="A70" s="93" t="s">
        <v>108</v>
      </c>
      <c r="B70" s="136">
        <v>0</v>
      </c>
    </row>
    <row r="71" spans="1:4" ht="12.95" customHeight="1" x14ac:dyDescent="0.25">
      <c r="A71" s="93" t="s">
        <v>109</v>
      </c>
      <c r="B71" s="136">
        <v>0</v>
      </c>
    </row>
    <row r="72" spans="1:4" ht="12.95" customHeight="1" x14ac:dyDescent="0.25">
      <c r="A72" s="93" t="s">
        <v>110</v>
      </c>
      <c r="B72" s="136">
        <v>0</v>
      </c>
    </row>
    <row r="73" spans="1:4" ht="12.95" customHeight="1" x14ac:dyDescent="0.25">
      <c r="A73" s="93" t="s">
        <v>111</v>
      </c>
      <c r="B73" s="136">
        <v>0</v>
      </c>
    </row>
    <row r="74" spans="1:4" ht="12.95" customHeight="1" x14ac:dyDescent="0.25">
      <c r="A74" s="93" t="s">
        <v>224</v>
      </c>
      <c r="B74" s="136">
        <v>7626.1</v>
      </c>
    </row>
    <row r="75" spans="1:4" s="146" customFormat="1" ht="12.95" customHeight="1" x14ac:dyDescent="0.25">
      <c r="A75" s="111" t="s">
        <v>12</v>
      </c>
      <c r="B75" s="128">
        <f>B46+B49+B52+B57+B64</f>
        <v>13293567.550000001</v>
      </c>
    </row>
    <row r="76" spans="1:4" ht="12.95" customHeight="1" x14ac:dyDescent="0.25">
      <c r="A76" s="111"/>
      <c r="B76" s="112"/>
    </row>
    <row r="77" spans="1:4" ht="12.95" customHeight="1" x14ac:dyDescent="0.25">
      <c r="A77" s="113" t="s">
        <v>13</v>
      </c>
      <c r="B77" s="114"/>
      <c r="D77" t="s">
        <v>225</v>
      </c>
    </row>
    <row r="78" spans="1:4" ht="12.95" customHeight="1" x14ac:dyDescent="0.25">
      <c r="A78" s="91" t="s">
        <v>220</v>
      </c>
      <c r="B78" s="115">
        <f>SUM(B79:B83)</f>
        <v>14522721.6</v>
      </c>
    </row>
    <row r="79" spans="1:4" ht="12.95" customHeight="1" x14ac:dyDescent="0.25">
      <c r="A79" s="89" t="s">
        <v>171</v>
      </c>
      <c r="B79" s="145">
        <v>1020383.54</v>
      </c>
    </row>
    <row r="80" spans="1:4" ht="12.95" customHeight="1" x14ac:dyDescent="0.25">
      <c r="A80" s="89" t="s">
        <v>170</v>
      </c>
      <c r="B80" s="145">
        <v>31032.62</v>
      </c>
    </row>
    <row r="81" spans="1:4" ht="12.95" customHeight="1" x14ac:dyDescent="0.25">
      <c r="A81" s="109" t="s">
        <v>208</v>
      </c>
      <c r="B81" s="134">
        <v>0</v>
      </c>
    </row>
    <row r="82" spans="1:4" ht="12.95" customHeight="1" x14ac:dyDescent="0.25">
      <c r="A82" s="88" t="s">
        <v>209</v>
      </c>
      <c r="B82" s="134">
        <v>13471305.439999999</v>
      </c>
    </row>
    <row r="83" spans="1:4" ht="12.95" customHeight="1" x14ac:dyDescent="0.25">
      <c r="A83" s="88" t="s">
        <v>210</v>
      </c>
      <c r="B83" s="134">
        <v>0</v>
      </c>
    </row>
    <row r="84" spans="1:4" ht="12.95" customHeight="1" x14ac:dyDescent="0.25">
      <c r="A84" s="91" t="s">
        <v>221</v>
      </c>
      <c r="B84" s="115">
        <f>SUM(B85:B90)</f>
        <v>2346321.8400000003</v>
      </c>
    </row>
    <row r="85" spans="1:4" ht="12.95" customHeight="1" x14ac:dyDescent="0.25">
      <c r="A85" s="88" t="s">
        <v>172</v>
      </c>
      <c r="B85" s="138">
        <v>257969.85</v>
      </c>
    </row>
    <row r="86" spans="1:4" ht="12.95" customHeight="1" x14ac:dyDescent="0.25">
      <c r="A86" s="88" t="s">
        <v>211</v>
      </c>
      <c r="B86" s="145">
        <v>0</v>
      </c>
    </row>
    <row r="87" spans="1:4" ht="12.95" customHeight="1" x14ac:dyDescent="0.25">
      <c r="A87" s="88" t="s">
        <v>160</v>
      </c>
      <c r="B87" s="134">
        <v>1440931.56</v>
      </c>
    </row>
    <row r="88" spans="1:4" ht="12.95" customHeight="1" x14ac:dyDescent="0.25">
      <c r="A88" s="89" t="s">
        <v>185</v>
      </c>
      <c r="B88" s="145">
        <v>0</v>
      </c>
    </row>
    <row r="89" spans="1:4" ht="12.95" customHeight="1" x14ac:dyDescent="0.25">
      <c r="A89" s="88" t="s">
        <v>186</v>
      </c>
      <c r="B89" s="134">
        <v>0</v>
      </c>
    </row>
    <row r="90" spans="1:4" ht="12.95" customHeight="1" x14ac:dyDescent="0.25">
      <c r="A90" s="88" t="s">
        <v>187</v>
      </c>
      <c r="B90" s="138">
        <v>647420.43000000005</v>
      </c>
    </row>
    <row r="91" spans="1:4" ht="12.95" customHeight="1" x14ac:dyDescent="0.25">
      <c r="A91" s="94" t="s">
        <v>16</v>
      </c>
      <c r="B91" s="115">
        <f>B78+B84</f>
        <v>16869043.440000001</v>
      </c>
    </row>
    <row r="92" spans="1:4" ht="12.95" customHeight="1" x14ac:dyDescent="0.25">
      <c r="A92" s="92"/>
      <c r="B92" s="116"/>
    </row>
    <row r="93" spans="1:4" ht="12.95" customHeight="1" x14ac:dyDescent="0.25">
      <c r="A93" s="117" t="s">
        <v>18</v>
      </c>
      <c r="B93" s="118"/>
      <c r="D93" t="s">
        <v>219</v>
      </c>
    </row>
    <row r="94" spans="1:4" ht="12.95" customHeight="1" x14ac:dyDescent="0.25">
      <c r="A94" s="95" t="s">
        <v>222</v>
      </c>
      <c r="B94" s="128">
        <f>SUM(B95:B99)</f>
        <v>11886988.33</v>
      </c>
    </row>
    <row r="95" spans="1:4" ht="12.95" customHeight="1" x14ac:dyDescent="0.25">
      <c r="A95" s="89" t="s">
        <v>173</v>
      </c>
      <c r="B95" s="138">
        <v>1095852.26</v>
      </c>
    </row>
    <row r="96" spans="1:4" ht="12.95" customHeight="1" x14ac:dyDescent="0.25">
      <c r="A96" s="89" t="s">
        <v>174</v>
      </c>
      <c r="B96" s="138">
        <v>175370.29</v>
      </c>
    </row>
    <row r="97" spans="1:2" ht="12.95" customHeight="1" x14ac:dyDescent="0.25">
      <c r="A97" s="109" t="s">
        <v>212</v>
      </c>
      <c r="B97" s="134">
        <v>0</v>
      </c>
    </row>
    <row r="98" spans="1:2" ht="12.95" customHeight="1" x14ac:dyDescent="0.25">
      <c r="A98" s="88" t="s">
        <v>188</v>
      </c>
      <c r="B98" s="134">
        <v>10615765.779999999</v>
      </c>
    </row>
    <row r="99" spans="1:2" ht="12.95" customHeight="1" x14ac:dyDescent="0.25">
      <c r="A99" s="88" t="s">
        <v>189</v>
      </c>
      <c r="B99" s="134">
        <v>0</v>
      </c>
    </row>
    <row r="100" spans="1:2" ht="12.95" customHeight="1" x14ac:dyDescent="0.25">
      <c r="A100" s="92" t="s">
        <v>7</v>
      </c>
      <c r="B100" s="112">
        <f>B94</f>
        <v>11886988.33</v>
      </c>
    </row>
    <row r="101" spans="1:2" ht="12.95" customHeight="1" x14ac:dyDescent="0.25">
      <c r="A101" s="92" t="s">
        <v>223</v>
      </c>
      <c r="B101" s="128">
        <f>SUM(B102:B107)</f>
        <v>1215</v>
      </c>
    </row>
    <row r="102" spans="1:2" ht="12.95" customHeight="1" x14ac:dyDescent="0.25">
      <c r="A102" s="88" t="s">
        <v>175</v>
      </c>
      <c r="B102" s="134">
        <v>0</v>
      </c>
    </row>
    <row r="103" spans="1:2" ht="12.95" customHeight="1" x14ac:dyDescent="0.25">
      <c r="A103" s="88" t="s">
        <v>213</v>
      </c>
      <c r="B103" s="134">
        <v>0</v>
      </c>
    </row>
    <row r="104" spans="1:2" ht="12.95" customHeight="1" x14ac:dyDescent="0.25">
      <c r="A104" s="88" t="s">
        <v>161</v>
      </c>
      <c r="B104" s="134">
        <v>0</v>
      </c>
    </row>
    <row r="105" spans="1:2" ht="12.95" customHeight="1" x14ac:dyDescent="0.25">
      <c r="A105" s="89" t="s">
        <v>190</v>
      </c>
      <c r="B105" s="134">
        <v>0</v>
      </c>
    </row>
    <row r="106" spans="1:2" ht="12.95" customHeight="1" x14ac:dyDescent="0.25">
      <c r="A106" s="88" t="s">
        <v>191</v>
      </c>
      <c r="B106" s="134">
        <v>0</v>
      </c>
    </row>
    <row r="107" spans="1:2" ht="12.95" customHeight="1" x14ac:dyDescent="0.25">
      <c r="A107" s="88" t="s">
        <v>192</v>
      </c>
      <c r="B107" s="134">
        <v>1215</v>
      </c>
    </row>
    <row r="108" spans="1:2" ht="12.95" customHeight="1" x14ac:dyDescent="0.25">
      <c r="A108" s="92" t="s">
        <v>0</v>
      </c>
      <c r="B108" s="112">
        <f t="shared" ref="B108" si="0">B101</f>
        <v>1215</v>
      </c>
    </row>
    <row r="109" spans="1:2" ht="12.95" customHeight="1" x14ac:dyDescent="0.25">
      <c r="A109" s="113" t="s">
        <v>20</v>
      </c>
      <c r="B109" s="119">
        <f>B100+B108</f>
        <v>11888203.33</v>
      </c>
    </row>
    <row r="110" spans="1:2" ht="12.95" customHeight="1" x14ac:dyDescent="0.25">
      <c r="A110" s="92"/>
      <c r="B110" s="116"/>
    </row>
    <row r="111" spans="1:2" ht="12.95" customHeight="1" x14ac:dyDescent="0.25">
      <c r="A111" s="113" t="s">
        <v>21</v>
      </c>
      <c r="B111" s="120"/>
    </row>
    <row r="112" spans="1:2" ht="12.95" customHeight="1" x14ac:dyDescent="0.25">
      <c r="A112" s="113" t="s">
        <v>22</v>
      </c>
      <c r="B112" s="113"/>
    </row>
    <row r="113" spans="1:2" s="146" customFormat="1" ht="12.95" customHeight="1" x14ac:dyDescent="0.25">
      <c r="A113" s="96" t="s">
        <v>23</v>
      </c>
      <c r="B113" s="140">
        <v>4105374.7</v>
      </c>
    </row>
    <row r="114" spans="1:2" s="146" customFormat="1" ht="12.95" customHeight="1" x14ac:dyDescent="0.25">
      <c r="A114" s="97" t="s">
        <v>24</v>
      </c>
      <c r="B114" s="140">
        <v>5347405.3899999997</v>
      </c>
    </row>
    <row r="115" spans="1:2" s="146" customFormat="1" ht="12.95" customHeight="1" x14ac:dyDescent="0.25">
      <c r="A115" s="97" t="s">
        <v>42</v>
      </c>
      <c r="B115" s="140">
        <v>2483887.7999999998</v>
      </c>
    </row>
    <row r="116" spans="1:2" s="146" customFormat="1" ht="12.95" customHeight="1" x14ac:dyDescent="0.25">
      <c r="A116" s="96" t="s">
        <v>41</v>
      </c>
      <c r="B116" s="140">
        <v>0</v>
      </c>
    </row>
    <row r="117" spans="1:2" s="146" customFormat="1" ht="12.95" customHeight="1" x14ac:dyDescent="0.25">
      <c r="A117" s="96" t="s">
        <v>43</v>
      </c>
      <c r="B117" s="140">
        <v>562495.26</v>
      </c>
    </row>
    <row r="118" spans="1:2" s="146" customFormat="1" ht="12.95" customHeight="1" x14ac:dyDescent="0.25">
      <c r="A118" s="129" t="s">
        <v>44</v>
      </c>
      <c r="B118" s="115">
        <f>SUM(B119:B120)</f>
        <v>3151048.44</v>
      </c>
    </row>
    <row r="119" spans="1:2" s="146" customFormat="1" ht="12.95" customHeight="1" x14ac:dyDescent="0.25">
      <c r="A119" s="96" t="s">
        <v>124</v>
      </c>
      <c r="B119" s="140">
        <v>3150755.14</v>
      </c>
    </row>
    <row r="120" spans="1:2" s="146" customFormat="1" ht="12.95" customHeight="1" x14ac:dyDescent="0.25">
      <c r="A120" s="96" t="s">
        <v>125</v>
      </c>
      <c r="B120" s="140">
        <v>293.3</v>
      </c>
    </row>
    <row r="121" spans="1:2" ht="12.95" customHeight="1" x14ac:dyDescent="0.25">
      <c r="A121" s="121" t="s">
        <v>45</v>
      </c>
      <c r="B121" s="114"/>
    </row>
    <row r="122" spans="1:2" ht="12.95" customHeight="1" x14ac:dyDescent="0.25">
      <c r="A122" s="95" t="s">
        <v>47</v>
      </c>
      <c r="B122" s="115">
        <f>SUM(B123:B138)</f>
        <v>357902.96000000008</v>
      </c>
    </row>
    <row r="123" spans="1:2" ht="12.95" customHeight="1" x14ac:dyDescent="0.25">
      <c r="A123" s="93" t="s">
        <v>126</v>
      </c>
      <c r="B123" s="140">
        <v>125598.44</v>
      </c>
    </row>
    <row r="124" spans="1:2" ht="12.95" customHeight="1" x14ac:dyDescent="0.25">
      <c r="A124" s="93" t="s">
        <v>127</v>
      </c>
      <c r="B124" s="140">
        <v>0</v>
      </c>
    </row>
    <row r="125" spans="1:2" ht="12.95" customHeight="1" x14ac:dyDescent="0.25">
      <c r="A125" s="93" t="s">
        <v>128</v>
      </c>
      <c r="B125" s="134">
        <v>3871.69</v>
      </c>
    </row>
    <row r="126" spans="1:2" ht="12.95" customHeight="1" x14ac:dyDescent="0.25">
      <c r="A126" s="93" t="s">
        <v>129</v>
      </c>
      <c r="B126" s="140">
        <v>22480.35</v>
      </c>
    </row>
    <row r="127" spans="1:2" ht="12.95" customHeight="1" x14ac:dyDescent="0.25">
      <c r="A127" s="93" t="s">
        <v>130</v>
      </c>
      <c r="B127" s="140">
        <v>35555.82</v>
      </c>
    </row>
    <row r="128" spans="1:2" ht="12.95" customHeight="1" x14ac:dyDescent="0.25">
      <c r="A128" s="93" t="s">
        <v>131</v>
      </c>
      <c r="B128" s="134">
        <v>1745.54</v>
      </c>
    </row>
    <row r="129" spans="1:2" ht="12.95" customHeight="1" x14ac:dyDescent="0.25">
      <c r="A129" s="93" t="s">
        <v>132</v>
      </c>
      <c r="B129" s="140">
        <v>13313.07</v>
      </c>
    </row>
    <row r="130" spans="1:2" ht="12.95" customHeight="1" x14ac:dyDescent="0.25">
      <c r="A130" s="93" t="s">
        <v>133</v>
      </c>
      <c r="B130" s="134">
        <v>2395.0100000000002</v>
      </c>
    </row>
    <row r="131" spans="1:2" ht="12.95" customHeight="1" x14ac:dyDescent="0.25">
      <c r="A131" s="93" t="s">
        <v>134</v>
      </c>
      <c r="B131" s="134">
        <v>0</v>
      </c>
    </row>
    <row r="132" spans="1:2" ht="12.95" customHeight="1" x14ac:dyDescent="0.25">
      <c r="A132" s="93" t="s">
        <v>135</v>
      </c>
      <c r="B132" s="140">
        <v>154.62</v>
      </c>
    </row>
    <row r="133" spans="1:2" ht="12.95" customHeight="1" x14ac:dyDescent="0.25">
      <c r="A133" s="93" t="s">
        <v>136</v>
      </c>
      <c r="B133" s="140">
        <v>41286.559999999998</v>
      </c>
    </row>
    <row r="134" spans="1:2" ht="12.95" customHeight="1" x14ac:dyDescent="0.25">
      <c r="A134" s="93" t="s">
        <v>137</v>
      </c>
      <c r="B134" s="140">
        <v>6536.98</v>
      </c>
    </row>
    <row r="135" spans="1:2" ht="12.95" customHeight="1" x14ac:dyDescent="0.25">
      <c r="A135" s="93" t="s">
        <v>138</v>
      </c>
      <c r="B135" s="134">
        <v>0</v>
      </c>
    </row>
    <row r="136" spans="1:2" ht="12.95" customHeight="1" x14ac:dyDescent="0.25">
      <c r="A136" s="93" t="s">
        <v>139</v>
      </c>
      <c r="B136" s="134"/>
    </row>
    <row r="137" spans="1:2" ht="12.95" customHeight="1" x14ac:dyDescent="0.25">
      <c r="A137" s="93" t="s">
        <v>140</v>
      </c>
      <c r="B137" s="134">
        <v>0</v>
      </c>
    </row>
    <row r="138" spans="1:2" ht="12.95" customHeight="1" x14ac:dyDescent="0.25">
      <c r="A138" s="93" t="s">
        <v>141</v>
      </c>
      <c r="B138" s="134">
        <v>104964.88</v>
      </c>
    </row>
    <row r="139" spans="1:2" ht="12.95" customHeight="1" x14ac:dyDescent="0.25">
      <c r="A139" s="92" t="s">
        <v>157</v>
      </c>
      <c r="B139" s="147">
        <f>SUM(B113,B114,B115,B116,B117,B118,B121,B122)</f>
        <v>16008114.550000001</v>
      </c>
    </row>
    <row r="140" spans="1:2" ht="12.95" customHeight="1" x14ac:dyDescent="0.25">
      <c r="A140" s="92"/>
      <c r="B140" s="122"/>
    </row>
    <row r="141" spans="1:2" ht="12.95" customHeight="1" x14ac:dyDescent="0.25">
      <c r="A141" s="113" t="s">
        <v>25</v>
      </c>
      <c r="B141" s="113"/>
    </row>
    <row r="142" spans="1:2" ht="12.95" customHeight="1" x14ac:dyDescent="0.25">
      <c r="A142" s="96" t="s">
        <v>26</v>
      </c>
      <c r="B142" s="148">
        <v>1367521.83</v>
      </c>
    </row>
    <row r="143" spans="1:2" ht="12.95" customHeight="1" x14ac:dyDescent="0.25">
      <c r="A143" s="96" t="s">
        <v>27</v>
      </c>
      <c r="B143" s="136">
        <v>233297.17</v>
      </c>
    </row>
    <row r="144" spans="1:2" ht="12.95" customHeight="1" x14ac:dyDescent="0.25">
      <c r="A144" s="98" t="s">
        <v>28</v>
      </c>
      <c r="B144" s="149">
        <v>0</v>
      </c>
    </row>
    <row r="145" spans="1:2" ht="12.95" customHeight="1" x14ac:dyDescent="0.25">
      <c r="A145" s="98" t="s">
        <v>49</v>
      </c>
      <c r="B145" s="149">
        <v>0</v>
      </c>
    </row>
    <row r="146" spans="1:2" ht="12.95" customHeight="1" x14ac:dyDescent="0.25">
      <c r="A146" s="92" t="s">
        <v>57</v>
      </c>
      <c r="B146" s="110">
        <f>B142+B143+B144+B145</f>
        <v>1600819</v>
      </c>
    </row>
    <row r="147" spans="1:2" ht="12.95" customHeight="1" x14ac:dyDescent="0.25">
      <c r="A147" s="92" t="s">
        <v>56</v>
      </c>
      <c r="B147" s="128">
        <f>B139+B146</f>
        <v>17608933.550000001</v>
      </c>
    </row>
    <row r="148" spans="1:2" ht="12.95" customHeight="1" x14ac:dyDescent="0.25">
      <c r="A148" s="92"/>
      <c r="B148" s="112"/>
    </row>
    <row r="149" spans="1:2" ht="12.95" customHeight="1" x14ac:dyDescent="0.25">
      <c r="A149" s="117" t="s">
        <v>29</v>
      </c>
      <c r="B149" s="118"/>
    </row>
    <row r="150" spans="1:2" ht="12.95" customHeight="1" x14ac:dyDescent="0.25">
      <c r="A150" s="96" t="s">
        <v>30</v>
      </c>
      <c r="B150" s="152">
        <v>0</v>
      </c>
    </row>
    <row r="151" spans="1:2" ht="12.95" customHeight="1" x14ac:dyDescent="0.25">
      <c r="A151" s="96" t="s">
        <v>31</v>
      </c>
      <c r="B151" s="153">
        <v>0</v>
      </c>
    </row>
    <row r="152" spans="1:2" ht="12.95" customHeight="1" x14ac:dyDescent="0.25">
      <c r="A152" s="99" t="s">
        <v>32</v>
      </c>
      <c r="B152" s="159">
        <f>B150+B151</f>
        <v>0</v>
      </c>
    </row>
    <row r="153" spans="1:2" ht="12.95" customHeight="1" x14ac:dyDescent="0.25">
      <c r="A153" s="92"/>
      <c r="B153" s="92"/>
    </row>
    <row r="154" spans="1:2" ht="12.95" customHeight="1" x14ac:dyDescent="0.25">
      <c r="A154" s="103" t="s">
        <v>142</v>
      </c>
      <c r="B154" s="123"/>
    </row>
    <row r="155" spans="1:2" ht="12.95" customHeight="1" x14ac:dyDescent="0.25">
      <c r="A155" s="142" t="s">
        <v>33</v>
      </c>
      <c r="B155" s="127">
        <f>SUM(B156)</f>
        <v>5356</v>
      </c>
    </row>
    <row r="156" spans="1:2" ht="12.95" customHeight="1" x14ac:dyDescent="0.25">
      <c r="A156" s="109" t="s">
        <v>143</v>
      </c>
      <c r="B156" s="157">
        <v>5356</v>
      </c>
    </row>
    <row r="157" spans="1:2" ht="12.95" customHeight="1" x14ac:dyDescent="0.25">
      <c r="A157" s="142" t="s">
        <v>178</v>
      </c>
      <c r="B157" s="127">
        <f>SUM(B158:B165)</f>
        <v>54910512.219999999</v>
      </c>
    </row>
    <row r="158" spans="1:2" ht="12.95" customHeight="1" x14ac:dyDescent="0.25">
      <c r="A158" s="109" t="s">
        <v>214</v>
      </c>
      <c r="B158" s="134">
        <v>354</v>
      </c>
    </row>
    <row r="159" spans="1:2" ht="12.95" customHeight="1" x14ac:dyDescent="0.25">
      <c r="A159" s="87" t="s">
        <v>176</v>
      </c>
      <c r="B159" s="150">
        <v>25921434.879999999</v>
      </c>
    </row>
    <row r="160" spans="1:2" ht="12.95" customHeight="1" x14ac:dyDescent="0.25">
      <c r="A160" s="109" t="s">
        <v>215</v>
      </c>
      <c r="B160" s="134">
        <v>0</v>
      </c>
    </row>
    <row r="161" spans="1:2" ht="12.95" customHeight="1" x14ac:dyDescent="0.25">
      <c r="A161" s="87" t="s">
        <v>177</v>
      </c>
      <c r="B161" s="135">
        <v>2377265.29</v>
      </c>
    </row>
    <row r="162" spans="1:2" ht="12.95" customHeight="1" x14ac:dyDescent="0.25">
      <c r="A162" s="109" t="s">
        <v>216</v>
      </c>
      <c r="B162" s="134">
        <v>0.01</v>
      </c>
    </row>
    <row r="163" spans="1:2" ht="12.95" customHeight="1" x14ac:dyDescent="0.25">
      <c r="A163" s="89" t="s">
        <v>217</v>
      </c>
      <c r="B163" s="134">
        <v>1540.89</v>
      </c>
    </row>
    <row r="164" spans="1:2" ht="12.95" customHeight="1" x14ac:dyDescent="0.25">
      <c r="A164" s="88" t="s">
        <v>193</v>
      </c>
      <c r="B164" s="134">
        <v>24589210.32</v>
      </c>
    </row>
    <row r="165" spans="1:2" ht="12.95" customHeight="1" x14ac:dyDescent="0.25">
      <c r="A165" s="88" t="s">
        <v>182</v>
      </c>
      <c r="B165" s="134">
        <v>2020706.83</v>
      </c>
    </row>
    <row r="166" spans="1:2" ht="12.95" customHeight="1" x14ac:dyDescent="0.25">
      <c r="A166" s="142" t="s">
        <v>179</v>
      </c>
      <c r="B166" s="127">
        <f>SUM(B167:B171)</f>
        <v>37785768.450000003</v>
      </c>
    </row>
    <row r="167" spans="1:2" ht="12.95" customHeight="1" x14ac:dyDescent="0.25">
      <c r="A167" s="87" t="s">
        <v>180</v>
      </c>
      <c r="B167" s="150">
        <v>14190845.960000001</v>
      </c>
    </row>
    <row r="168" spans="1:2" ht="12.95" customHeight="1" x14ac:dyDescent="0.25">
      <c r="A168" s="87" t="s">
        <v>181</v>
      </c>
      <c r="B168" s="134">
        <v>16040857.720000001</v>
      </c>
    </row>
    <row r="169" spans="1:2" ht="12.95" customHeight="1" x14ac:dyDescent="0.25">
      <c r="A169" s="88" t="s">
        <v>155</v>
      </c>
      <c r="B169" s="134">
        <v>7553976.3099999996</v>
      </c>
    </row>
    <row r="170" spans="1:2" ht="12.95" customHeight="1" x14ac:dyDescent="0.25">
      <c r="A170" s="154" t="s">
        <v>195</v>
      </c>
      <c r="B170" s="135">
        <v>88.46</v>
      </c>
    </row>
    <row r="171" spans="1:2" ht="12.95" customHeight="1" x14ac:dyDescent="0.25">
      <c r="A171" s="88" t="s">
        <v>194</v>
      </c>
      <c r="B171" s="134">
        <v>0</v>
      </c>
    </row>
    <row r="172" spans="1:2" ht="12.95" customHeight="1" x14ac:dyDescent="0.25">
      <c r="A172" s="108" t="s">
        <v>226</v>
      </c>
      <c r="B172" s="127">
        <f>SUM(B155,B157,B166)</f>
        <v>92701636.670000002</v>
      </c>
    </row>
    <row r="173" spans="1:2" ht="12.95" customHeight="1" x14ac:dyDescent="0.25">
      <c r="A173" s="143" t="s">
        <v>52</v>
      </c>
      <c r="B173" s="127">
        <f>(B43+B75)-(B147+B152)</f>
        <v>92701636.669999987</v>
      </c>
    </row>
    <row r="174" spans="1:2" ht="12.95" customHeight="1" x14ac:dyDescent="0.25">
      <c r="A174" s="144" t="s">
        <v>8</v>
      </c>
      <c r="B174" s="141"/>
    </row>
    <row r="175" spans="1:2" ht="12.95" customHeight="1" x14ac:dyDescent="0.25">
      <c r="A175" s="124" t="s">
        <v>39</v>
      </c>
      <c r="B175" s="125"/>
    </row>
    <row r="176" spans="1:2" ht="12.95" customHeight="1" x14ac:dyDescent="0.25">
      <c r="A176" s="100" t="s">
        <v>37</v>
      </c>
      <c r="B176" s="158">
        <v>3487668.43</v>
      </c>
    </row>
    <row r="177" spans="1:2" ht="12.95" customHeight="1" x14ac:dyDescent="0.25">
      <c r="A177" s="100" t="s">
        <v>38</v>
      </c>
      <c r="B177" s="151">
        <v>0</v>
      </c>
    </row>
    <row r="178" spans="1:2" ht="12.95" customHeight="1" x14ac:dyDescent="0.25">
      <c r="A178" s="100" t="s">
        <v>48</v>
      </c>
      <c r="B178" s="139">
        <v>173947.15</v>
      </c>
    </row>
    <row r="179" spans="1:2" ht="12.95" customHeight="1" x14ac:dyDescent="0.25">
      <c r="A179" s="124" t="s">
        <v>40</v>
      </c>
      <c r="B179" s="126">
        <f>B176+B177+B178</f>
        <v>3661615.58</v>
      </c>
    </row>
    <row r="180" spans="1:2" x14ac:dyDescent="0.25">
      <c r="A180" s="160" t="s">
        <v>36</v>
      </c>
      <c r="B180" s="161"/>
    </row>
    <row r="181" spans="1:2" x14ac:dyDescent="0.25">
      <c r="A181" s="162"/>
      <c r="B181" s="163"/>
    </row>
    <row r="182" spans="1:2" x14ac:dyDescent="0.25">
      <c r="A182" s="164"/>
      <c r="B182" s="165"/>
    </row>
  </sheetData>
  <mergeCells count="10">
    <mergeCell ref="A22:B22"/>
    <mergeCell ref="B23:B24"/>
    <mergeCell ref="A180:B182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01-2025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2025-02-18T14:08:34Z</cp:lastPrinted>
  <dcterms:created xsi:type="dcterms:W3CDTF">2021-09-23T15:15:02Z</dcterms:created>
  <dcterms:modified xsi:type="dcterms:W3CDTF">2025-02-18T14:08:42Z</dcterms:modified>
</cp:coreProperties>
</file>